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47b539fbcb7c0b/Desktop/BACTON PARISH COUNCIL/2. BACTON-ACCOUNTS/AA-ACCOUNTS-BACTON-25-26/"/>
    </mc:Choice>
  </mc:AlternateContent>
  <xr:revisionPtr revIDLastSave="26" documentId="8_{EF5F517A-4C6D-473A-A505-7BE6C1E0B7F1}" xr6:coauthVersionLast="47" xr6:coauthVersionMax="47" xr10:uidLastSave="{FFC14F26-9B12-49C6-B5A4-BD178D0DDA45}"/>
  <bookViews>
    <workbookView xWindow="-120" yWindow="-120" windowWidth="29040" windowHeight="15720" xr2:uid="{00000000-000D-0000-FFFF-FFFF00000000}"/>
  </bookViews>
  <sheets>
    <sheet name="BACTON - ACCOUNTS 2025-2026" sheetId="3" r:id="rId1"/>
    <sheet name="BACTON EXPENDITURE 2025-2026" sheetId="1" r:id="rId2"/>
    <sheet name="BACTON INCOME 2025-2026" sheetId="15" r:id="rId3"/>
    <sheet name="RISK ASSESSMENT" sheetId="17" r:id="rId4"/>
    <sheet name="VARIATION ATT 1.2" sheetId="6" r:id="rId5"/>
    <sheet name="BACTON - ASSETLIST 2024-2025" sheetId="5" r:id="rId6"/>
    <sheet name="EofYearRECONCILIATION" sheetId="21" r:id="rId7"/>
    <sheet name="Sheet1" sheetId="33" r:id="rId8"/>
    <sheet name="Sheet2" sheetId="34" r:id="rId9"/>
  </sheets>
  <definedNames>
    <definedName name="_xlnm.Print_Titles" localSheetId="1">'BACTON EXPENDITURE 2025-2026'!$1:$3</definedName>
    <definedName name="_xlnm.Print_Titles" localSheetId="2">'BACTON INCOME 2025-2026'!$1:$5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5" l="1"/>
  <c r="J37" i="15"/>
  <c r="H55" i="15" l="1"/>
  <c r="C43" i="3"/>
  <c r="J13" i="15"/>
  <c r="J24" i="15"/>
  <c r="J21" i="15"/>
  <c r="S100" i="1"/>
  <c r="J34" i="15"/>
  <c r="E139" i="1"/>
  <c r="P139" i="1"/>
  <c r="S86" i="1"/>
  <c r="I139" i="1"/>
  <c r="L139" i="1"/>
  <c r="M139" i="1"/>
  <c r="N139" i="1"/>
  <c r="G139" i="1"/>
  <c r="G141" i="1" s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7" i="1"/>
  <c r="S88" i="1"/>
  <c r="S89" i="1"/>
  <c r="S90" i="1"/>
  <c r="S91" i="1"/>
  <c r="S92" i="1"/>
  <c r="S93" i="1"/>
  <c r="S94" i="1"/>
  <c r="S95" i="1"/>
  <c r="S96" i="1"/>
  <c r="S97" i="1"/>
  <c r="S98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D139" i="1"/>
  <c r="F139" i="1"/>
  <c r="H139" i="1"/>
  <c r="J139" i="1"/>
  <c r="K139" i="1"/>
  <c r="O139" i="1"/>
  <c r="Q139" i="1"/>
  <c r="J23" i="15"/>
  <c r="J20" i="15"/>
  <c r="J19" i="15"/>
  <c r="A16" i="3"/>
  <c r="A43" i="3"/>
  <c r="A33" i="3"/>
  <c r="J44" i="15"/>
  <c r="J22" i="15"/>
  <c r="J16" i="15"/>
  <c r="J15" i="15"/>
  <c r="S139" i="1" l="1"/>
  <c r="R139" i="1"/>
  <c r="J12" i="15"/>
  <c r="J14" i="15"/>
  <c r="J11" i="15" l="1"/>
  <c r="J17" i="15"/>
  <c r="J9" i="15"/>
  <c r="J43" i="15"/>
  <c r="J30" i="15"/>
  <c r="J29" i="15"/>
  <c r="J10" i="15" l="1"/>
  <c r="J47" i="15" l="1"/>
  <c r="J48" i="15"/>
  <c r="J49" i="15"/>
  <c r="J50" i="15"/>
  <c r="J51" i="15"/>
  <c r="J52" i="15"/>
  <c r="J53" i="15"/>
  <c r="J40" i="15"/>
  <c r="J35" i="15" l="1"/>
  <c r="J28" i="15"/>
  <c r="J42" i="15"/>
  <c r="J8" i="15" l="1"/>
  <c r="J27" i="15" l="1"/>
  <c r="J6" i="15" l="1"/>
  <c r="J26" i="15"/>
  <c r="J7" i="15" l="1"/>
  <c r="J41" i="15" l="1"/>
  <c r="J33" i="15" l="1"/>
  <c r="C33" i="3" l="1"/>
  <c r="D55" i="15" l="1"/>
  <c r="E55" i="15"/>
  <c r="F55" i="15"/>
  <c r="G55" i="15"/>
  <c r="I55" i="15"/>
  <c r="A38" i="3" l="1"/>
  <c r="A37" i="3"/>
  <c r="A39" i="3" l="1"/>
  <c r="B52" i="5" l="1"/>
  <c r="B43" i="5"/>
  <c r="C16" i="3" l="1"/>
  <c r="C55" i="15"/>
  <c r="J55" i="15" s="1"/>
  <c r="B7" i="5" l="1"/>
  <c r="B58" i="5" s="1"/>
  <c r="B20" i="21" l="1"/>
  <c r="C33" i="21" l="1"/>
  <c r="C38" i="3" l="1"/>
  <c r="C13" i="21" l="1"/>
  <c r="C37" i="3"/>
  <c r="C133" i="3"/>
  <c r="C155" i="3" s="1"/>
  <c r="C156" i="3" s="1"/>
  <c r="C151" i="3"/>
  <c r="C158" i="3" s="1"/>
  <c r="C22" i="21" l="1"/>
  <c r="C160" i="3"/>
  <c r="C39" i="3"/>
</calcChain>
</file>

<file path=xl/sharedStrings.xml><?xml version="1.0" encoding="utf-8"?>
<sst xmlns="http://schemas.openxmlformats.org/spreadsheetml/2006/main" count="837" uniqueCount="543">
  <si>
    <t>DATE</t>
  </si>
  <si>
    <t>GRASS</t>
  </si>
  <si>
    <t>CUTTING</t>
  </si>
  <si>
    <t>S137</t>
  </si>
  <si>
    <t>VAT</t>
  </si>
  <si>
    <t>TOTAL</t>
  </si>
  <si>
    <t>TOTALS</t>
  </si>
  <si>
    <t>FROM</t>
  </si>
  <si>
    <t>PRECEPT</t>
  </si>
  <si>
    <t>OTHER</t>
  </si>
  <si>
    <t>INTEREST</t>
  </si>
  <si>
    <t>MAINT</t>
  </si>
  <si>
    <t>VILLAGE</t>
  </si>
  <si>
    <t>HALL</t>
  </si>
  <si>
    <t>HIRE</t>
  </si>
  <si>
    <t>INSURANCE</t>
  </si>
  <si>
    <t>BUS ACCT</t>
  </si>
  <si>
    <t>REFUND</t>
  </si>
  <si>
    <t>RECYLING</t>
  </si>
  <si>
    <t>CREDITS</t>
  </si>
  <si>
    <t>GRANTS/</t>
  </si>
  <si>
    <t>DONATIONS</t>
  </si>
  <si>
    <t>Summary Receipts &amp; Payments Account</t>
  </si>
  <si>
    <t>Receipts</t>
  </si>
  <si>
    <t>Precept</t>
  </si>
  <si>
    <t>Interest on Investments</t>
  </si>
  <si>
    <t>Recycling Credits</t>
  </si>
  <si>
    <t>Miscellaneous</t>
  </si>
  <si>
    <t>Total Receipts</t>
  </si>
  <si>
    <t>Payments</t>
  </si>
  <si>
    <t>Staff Costs</t>
  </si>
  <si>
    <t>Administration</t>
  </si>
  <si>
    <t>Hall Hire</t>
  </si>
  <si>
    <t>Grass Cutting</t>
  </si>
  <si>
    <t xml:space="preserve">Village Maintenance </t>
  </si>
  <si>
    <t xml:space="preserve">Section 137 </t>
  </si>
  <si>
    <t xml:space="preserve">     </t>
  </si>
  <si>
    <t xml:space="preserve">Insurance </t>
  </si>
  <si>
    <t>Grants/Donations</t>
  </si>
  <si>
    <t>Total Payments</t>
  </si>
  <si>
    <t>These cumulative funds are represented by:</t>
  </si>
  <si>
    <t xml:space="preserve">Current Account </t>
  </si>
  <si>
    <t>Business Deposit Account</t>
  </si>
  <si>
    <r>
      <t>The above statement represents the financial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position of the authority at </t>
    </r>
  </si>
  <si>
    <t>Value (£)</t>
  </si>
  <si>
    <t>Total</t>
  </si>
  <si>
    <t>Staff salary</t>
  </si>
  <si>
    <t>Insurance</t>
  </si>
  <si>
    <t>Maintenance</t>
  </si>
  <si>
    <t>Training</t>
  </si>
  <si>
    <t>Contingency</t>
  </si>
  <si>
    <t xml:space="preserve">Total </t>
  </si>
  <si>
    <t>Receipts and Payments Summary</t>
  </si>
  <si>
    <t>VAT to reclaim</t>
  </si>
  <si>
    <t xml:space="preserve">VAT Repayment </t>
  </si>
  <si>
    <t>ADMIN/</t>
  </si>
  <si>
    <t>EXPENSES</t>
  </si>
  <si>
    <t>____________________________________________________</t>
  </si>
  <si>
    <t>______________________________</t>
  </si>
  <si>
    <t>Signed - RFO</t>
  </si>
  <si>
    <t>Date</t>
  </si>
  <si>
    <t>BACTON PARISH COUNCIL</t>
  </si>
  <si>
    <t>Electricity</t>
  </si>
  <si>
    <t>Water</t>
  </si>
  <si>
    <t>Allotment Rents</t>
  </si>
  <si>
    <t>ALLOTMENT</t>
  </si>
  <si>
    <t>RENTS</t>
  </si>
  <si>
    <t>Buildings</t>
  </si>
  <si>
    <t>Pavillion on recreation ground</t>
  </si>
  <si>
    <t>General</t>
  </si>
  <si>
    <t>Play Equipment</t>
  </si>
  <si>
    <t>Recreation ground</t>
  </si>
  <si>
    <t>TOTAL ASSETS HELD</t>
  </si>
  <si>
    <t>Round wrought iron bench on playing field</t>
  </si>
  <si>
    <t>Bench on playing field</t>
  </si>
  <si>
    <t>Oak bench on playing field</t>
  </si>
  <si>
    <t>Village Sign - Bacton</t>
  </si>
  <si>
    <t>Village Sign - Edingthorpe</t>
  </si>
  <si>
    <t>Winchester Bus Shelter - Coast Road</t>
  </si>
  <si>
    <t>Two notice boards (Edingthorpe and Bacton)</t>
  </si>
  <si>
    <t>Bench at Edingthorpe Sign</t>
  </si>
  <si>
    <t>Bench outside village hall</t>
  </si>
  <si>
    <t>Bench by bus shelter</t>
  </si>
  <si>
    <t>Bus Shelter brick and flint - Abbey Street?</t>
  </si>
  <si>
    <t>Fence around play equipment</t>
  </si>
  <si>
    <t>BACTON &amp; EDINGTHORPE PARISH COUNCIL</t>
  </si>
  <si>
    <t>Proposed budget/precept for 2010/2011</t>
  </si>
  <si>
    <t>Interest</t>
  </si>
  <si>
    <t>Club donations</t>
  </si>
  <si>
    <t>Recycling credits</t>
  </si>
  <si>
    <t>VAT return</t>
  </si>
  <si>
    <t>Income</t>
  </si>
  <si>
    <t>Refurbishment of Edingthorpe Village sign</t>
  </si>
  <si>
    <t>Estimated carry forward from 2010</t>
  </si>
  <si>
    <t>Income due from 2010/2011</t>
  </si>
  <si>
    <t>Contribution for proposed work at Pavilion</t>
  </si>
  <si>
    <t>Deficit</t>
  </si>
  <si>
    <t>Total Expenditure for 2010/2011</t>
  </si>
  <si>
    <t xml:space="preserve">Allowance for £10,000 towards the proposed development of the Pavilion would mean </t>
  </si>
  <si>
    <t>£11,000 to £12,500</t>
  </si>
  <si>
    <t xml:space="preserve">a need to increase the precept by £1,500 therefore increasing the amount currently from </t>
  </si>
  <si>
    <t>731 houses in Bacton equates to £15.04p per household</t>
  </si>
  <si>
    <t>equates to £17.09 per household - increase of £2.05 per annum</t>
  </si>
  <si>
    <t>£11.000 pa</t>
  </si>
  <si>
    <t>£12.500 pa</t>
  </si>
  <si>
    <t>2 seats at Cliff</t>
  </si>
  <si>
    <t>1 seat at Cable Gap</t>
  </si>
  <si>
    <t>1 seat at Rudham's Gap dedicated to Joan Leigh</t>
  </si>
  <si>
    <t>Cecil's seat</t>
  </si>
  <si>
    <t>Eddie Haylett Seat</t>
  </si>
  <si>
    <t>Allotments</t>
  </si>
  <si>
    <t>Bank reconciliation</t>
  </si>
  <si>
    <t>Prepared by: Elaine Pugh - Clerk and RFO</t>
  </si>
  <si>
    <t>CASH BOOK</t>
  </si>
  <si>
    <t>Flood Wardens</t>
  </si>
  <si>
    <t>Basket Ball net/post</t>
  </si>
  <si>
    <t>£</t>
  </si>
  <si>
    <t>Adult Goalposts</t>
  </si>
  <si>
    <t>Spring Mouse</t>
  </si>
  <si>
    <t>1 basket swing (Proludic ex NNDC)</t>
  </si>
  <si>
    <t>Overhead Rotator (Proludic ex NNDC)</t>
  </si>
  <si>
    <t>See Saw</t>
  </si>
  <si>
    <t>Spring Pig</t>
  </si>
  <si>
    <t>Multiplay (proludic ex NNDC)</t>
  </si>
  <si>
    <t>Insured</t>
  </si>
  <si>
    <t>Y</t>
  </si>
  <si>
    <t>N/a</t>
  </si>
  <si>
    <t>Notice boards</t>
  </si>
  <si>
    <t>Bus Shelters</t>
  </si>
  <si>
    <t>Objection to Parish Council Accounts</t>
  </si>
  <si>
    <t>No</t>
  </si>
  <si>
    <t>Exposure to high annual auditor cost</t>
  </si>
  <si>
    <t>Fidelity guarantee</t>
  </si>
  <si>
    <t>Yes</t>
  </si>
  <si>
    <t>Payments to HMRC</t>
  </si>
  <si>
    <t>Asset register</t>
  </si>
  <si>
    <t>Council insurance</t>
  </si>
  <si>
    <t>N/A</t>
  </si>
  <si>
    <t>Prepared by Elaine Pugh</t>
  </si>
  <si>
    <t>Risk</t>
  </si>
  <si>
    <t>Action</t>
  </si>
  <si>
    <t>Completed</t>
  </si>
  <si>
    <t>Low</t>
  </si>
  <si>
    <t>Ensure mowed regularly and moles deterred</t>
  </si>
  <si>
    <t>Yes by Kevin Richardson</t>
  </si>
  <si>
    <t>Medium</t>
  </si>
  <si>
    <t>Repaired</t>
  </si>
  <si>
    <t>Ensure insurance policy in place and meets reserves</t>
  </si>
  <si>
    <t>In place</t>
  </si>
  <si>
    <t>Councillor's to check invoices</t>
  </si>
  <si>
    <t>Clerk to ensure paid and provide payslips</t>
  </si>
  <si>
    <t>Reported regularly</t>
  </si>
  <si>
    <t>Clerk to ensure all income is accounted for</t>
  </si>
  <si>
    <t>Clerk</t>
  </si>
  <si>
    <t>Reviewed annually in May</t>
  </si>
  <si>
    <t>Done</t>
  </si>
  <si>
    <t>Ensure insurance policy in place</t>
  </si>
  <si>
    <t>Play area invaded by Travellers</t>
  </si>
  <si>
    <t>Benches maintained</t>
  </si>
  <si>
    <t>Moles on play area</t>
  </si>
  <si>
    <t>N</t>
  </si>
  <si>
    <t>Grass cut and maintained</t>
  </si>
  <si>
    <t>Monitor</t>
  </si>
  <si>
    <t>Checked monthly</t>
  </si>
  <si>
    <t>Monthly</t>
  </si>
  <si>
    <t>To be undertaken in May/June</t>
  </si>
  <si>
    <t>As necessary</t>
  </si>
  <si>
    <t>Pavillion maintained</t>
  </si>
  <si>
    <t>Pavillion PAT testing</t>
  </si>
  <si>
    <t xml:space="preserve">Yes </t>
  </si>
  <si>
    <t>Maintain payments and leases</t>
  </si>
  <si>
    <t>Updated regularly and in May</t>
  </si>
  <si>
    <t>Monitor and maintain funding</t>
  </si>
  <si>
    <t>Fire extinguishers at Pavillion</t>
  </si>
  <si>
    <t>Football portacabin maintained</t>
  </si>
  <si>
    <t xml:space="preserve">Storage facility </t>
  </si>
  <si>
    <t>Clerk to arrange</t>
  </si>
  <si>
    <t>Land at Edingthorpe</t>
  </si>
  <si>
    <t xml:space="preserve">Ensure cut regularly </t>
  </si>
  <si>
    <t>Kevin Richardson</t>
  </si>
  <si>
    <t>Explanation of variances</t>
  </si>
  <si>
    <t>Name of Council:</t>
  </si>
  <si>
    <t>Explanations for variance of more than 15% (and over £200) for individual boxes in Section 1</t>
  </si>
  <si>
    <t>except whee there are "compensating" variances which leave a box relatively unchanged.</t>
  </si>
  <si>
    <t>Section 1</t>
  </si>
  <si>
    <t>Box 1</t>
  </si>
  <si>
    <t>Balances carried forward</t>
  </si>
  <si>
    <t>Box 2</t>
  </si>
  <si>
    <t>Box 3</t>
  </si>
  <si>
    <t>Other Income</t>
  </si>
  <si>
    <t>Box 4</t>
  </si>
  <si>
    <t>Staff costs</t>
  </si>
  <si>
    <t>Box 5</t>
  </si>
  <si>
    <t>Loan interest/</t>
  </si>
  <si>
    <t>NIL</t>
  </si>
  <si>
    <t>capital</t>
  </si>
  <si>
    <t>Box 6</t>
  </si>
  <si>
    <t>Other payments</t>
  </si>
  <si>
    <t xml:space="preserve">Box 7 </t>
  </si>
  <si>
    <t>Box 9</t>
  </si>
  <si>
    <t>Fixed assets &amp; Long term assets</t>
  </si>
  <si>
    <t>Box 10</t>
  </si>
  <si>
    <t>Total Borrowings</t>
  </si>
  <si>
    <t>Nil</t>
  </si>
  <si>
    <t>Attachment 1.2</t>
  </si>
  <si>
    <t>Variance</t>
  </si>
  <si>
    <t>Detailed explanation of variance (with amounts to nearest £10)</t>
  </si>
  <si>
    <t>Earmarked reserves at year end:</t>
  </si>
  <si>
    <t>£NIL</t>
  </si>
  <si>
    <t>£Nil</t>
  </si>
  <si>
    <t>Petty cash float (not applicable)</t>
  </si>
  <si>
    <t>The net balances reconcile to the Cash Book (receipts and payments) for the year as follows:</t>
  </si>
  <si>
    <t>Approved by: Susan Holden - Chair</t>
  </si>
  <si>
    <t>Flood</t>
  </si>
  <si>
    <t>Wardens</t>
  </si>
  <si>
    <t>PAYEE</t>
  </si>
  <si>
    <t>Maintain</t>
  </si>
  <si>
    <t>Play area fence</t>
  </si>
  <si>
    <t xml:space="preserve">Under review for risk </t>
  </si>
  <si>
    <t>North Walsham Fire Protection</t>
  </si>
  <si>
    <t>ICO</t>
  </si>
  <si>
    <t>Water at allotments</t>
  </si>
  <si>
    <t>Taps adapted and hosepipes have been banned</t>
  </si>
  <si>
    <t>Yes - monitor</t>
  </si>
  <si>
    <t>Removed due to disrepair</t>
  </si>
  <si>
    <t>£ (+/-)</t>
  </si>
  <si>
    <t>completed</t>
  </si>
  <si>
    <t>Bench from Shell at Edingthorpe</t>
  </si>
  <si>
    <t>d/d</t>
  </si>
  <si>
    <t>WAYLEAVE</t>
  </si>
  <si>
    <t>Competent RFO</t>
  </si>
  <si>
    <t>Covid 19 - or other response</t>
  </si>
  <si>
    <t>Utilisation of Zoom</t>
  </si>
  <si>
    <t xml:space="preserve">Precept </t>
  </si>
  <si>
    <t xml:space="preserve">Unbanked cash at 31st March </t>
  </si>
  <si>
    <t>Net bank balance as at 31 March</t>
  </si>
  <si>
    <t>Net balances as at 31st March</t>
  </si>
  <si>
    <r>
      <t>Less</t>
    </r>
    <r>
      <rPr>
        <sz val="10"/>
        <rFont val="Trebuchet MS"/>
        <family val="2"/>
      </rPr>
      <t xml:space="preserve"> Total Payments</t>
    </r>
  </si>
  <si>
    <t>additional works being carried out</t>
  </si>
  <si>
    <t>New play equipment</t>
  </si>
  <si>
    <t>DT Overton</t>
  </si>
  <si>
    <t>Royal British Legion (S137)</t>
  </si>
  <si>
    <t>Less cheques outstanding:</t>
  </si>
  <si>
    <t>As directed by Government</t>
  </si>
  <si>
    <t>Access to bowls club area</t>
  </si>
  <si>
    <t>Wall to rear of playing field</t>
  </si>
  <si>
    <t>Investigation of wall has been risk assessed - works need to be arranged.  It is hidden by brambles and nettles which deters easy access</t>
  </si>
  <si>
    <t>Purchased in 20/21</t>
  </si>
  <si>
    <t>Ros Calvert - audit</t>
  </si>
  <si>
    <t xml:space="preserve">N/A </t>
  </si>
  <si>
    <t xml:space="preserve">Pond water - nettles and foliage protect access </t>
  </si>
  <si>
    <t>Land at Highbanks</t>
  </si>
  <si>
    <t>2025-2026</t>
  </si>
  <si>
    <t>HMRC</t>
  </si>
  <si>
    <t>PAY</t>
  </si>
  <si>
    <t xml:space="preserve">Allotment payments   </t>
  </si>
  <si>
    <t>Signed - Chair                  Date</t>
  </si>
  <si>
    <t>2 Red Telephone boxes - 1 edingthorpe and 1 Bacton</t>
  </si>
  <si>
    <t>Glasdon benches x 3 (Purchased 2022)</t>
  </si>
  <si>
    <t>NPTS</t>
  </si>
  <si>
    <t>D/D</t>
  </si>
  <si>
    <t>Tesco mobile - Flood Wardens mobile</t>
  </si>
  <si>
    <t>Tesco - mobile phone - Flood Wardens</t>
  </si>
  <si>
    <t>Purchased 2022</t>
  </si>
  <si>
    <t>Lifebuoy - Land at Edingthorpe</t>
  </si>
  <si>
    <t>Purchased Dec 23</t>
  </si>
  <si>
    <t>Debribrillator at Pavilion</t>
  </si>
  <si>
    <t>Transferred to PC October 2023</t>
  </si>
  <si>
    <t>Purchased via London Heart £750</t>
  </si>
  <si>
    <t>Defibrillator at Superstore</t>
  </si>
  <si>
    <t>Defibrillator at School</t>
  </si>
  <si>
    <t>Unity</t>
  </si>
  <si>
    <t>Tesco mboile - Food Wardens mobile</t>
  </si>
  <si>
    <t>Lifebouy purchased and installed</t>
  </si>
  <si>
    <t>Mr Overton patrols this</t>
  </si>
  <si>
    <t>Barriers installed - replaced</t>
  </si>
  <si>
    <t>Checked regularly and grass cut every 2 weeks</t>
  </si>
  <si>
    <t>Defibrillators at Coast Road Car Park</t>
  </si>
  <si>
    <t>Land owned</t>
  </si>
  <si>
    <t>Revalued as recarved and installed 2023</t>
  </si>
  <si>
    <t xml:space="preserve">Defibrillator at Edingthorpe including cabinet </t>
  </si>
  <si>
    <t>Balances are reduced due to the expenditure incurred</t>
  </si>
  <si>
    <t>Parish Online (mapping)</t>
  </si>
  <si>
    <t>Ref</t>
  </si>
  <si>
    <t>EON - Pavilion</t>
  </si>
  <si>
    <t>Countrystyle - March - April</t>
  </si>
  <si>
    <t>Mick Kinder</t>
  </si>
  <si>
    <t>Unity Bank charges</t>
  </si>
  <si>
    <t>15.05.24</t>
  </si>
  <si>
    <t>UNITY BANK INTEREST</t>
  </si>
  <si>
    <t>Precept 1st tranche</t>
  </si>
  <si>
    <t>Bottlebank income</t>
  </si>
  <si>
    <t>Secret Gardens</t>
  </si>
  <si>
    <t>Allotment cheques posted to Unity</t>
  </si>
  <si>
    <t>Unity Bank Interest</t>
  </si>
  <si>
    <t>Richard Kimble (reimbursement)</t>
  </si>
  <si>
    <t>Precept 2nd tranche</t>
  </si>
  <si>
    <t>Allotment - direct payments April</t>
  </si>
  <si>
    <t>EON Pavilion</t>
  </si>
  <si>
    <t>Edingthorpe Land</t>
  </si>
  <si>
    <t>Land</t>
  </si>
  <si>
    <t xml:space="preserve">Edingthorpe </t>
  </si>
  <si>
    <t>2nd defibrillator at Edingthorpe</t>
  </si>
  <si>
    <t>Countrystyle</t>
  </si>
  <si>
    <t>Amy Killington (use of Pavilion)</t>
  </si>
  <si>
    <t>HMRC - Dec/Jan</t>
  </si>
  <si>
    <t>Mr Overton (Moles)</t>
  </si>
  <si>
    <t>Flood Wardens Mobile</t>
  </si>
  <si>
    <t>WAR MEMORIAL</t>
  </si>
  <si>
    <t>2024/2025</t>
  </si>
  <si>
    <t>The Precept was increased to cover expenditure</t>
  </si>
  <si>
    <t>Reserves are reduced due to funding the continuous</t>
  </si>
  <si>
    <t>repairs to the play equipment and general maintenance.</t>
  </si>
  <si>
    <t>Improvements to Bowls Club - to be utilised for</t>
  </si>
  <si>
    <t>additional allotments/outside wc facility.</t>
  </si>
  <si>
    <t>BACTON PARISH COUNCIL - EXPENDITURE 1st April 2025 - 31st March 2026</t>
  </si>
  <si>
    <t>BACTON PARISH COUNCIL - INCOME 1st APRIL 2025 - 1st APRIL 2026</t>
  </si>
  <si>
    <t>31.03.25</t>
  </si>
  <si>
    <t>01.04.25</t>
  </si>
  <si>
    <t>08.04.25</t>
  </si>
  <si>
    <t>17.04.25</t>
  </si>
  <si>
    <t>12.05.25</t>
  </si>
  <si>
    <t>Bacton Village Hall  - hire &amp; Little Pirates</t>
  </si>
  <si>
    <t>JH Withers (2 cuts)</t>
  </si>
  <si>
    <t>Nick Hindle (deposit)</t>
  </si>
  <si>
    <t>25.04.25</t>
  </si>
  <si>
    <t>28.04.25</t>
  </si>
  <si>
    <t>Kurtis Gale - donation</t>
  </si>
  <si>
    <t>CAS (Yearly Insurance)</t>
  </si>
  <si>
    <t>17.05.25</t>
  </si>
  <si>
    <t>30.04.25</t>
  </si>
  <si>
    <t>31.05.25</t>
  </si>
  <si>
    <t>01.05.25</t>
  </si>
  <si>
    <t>08.05.25</t>
  </si>
  <si>
    <t>27.05.25</t>
  </si>
  <si>
    <t>09.05.25</t>
  </si>
  <si>
    <t>12.05.5</t>
  </si>
  <si>
    <t>Wave Water - Playing Field</t>
  </si>
  <si>
    <t>Wave Water - allotments</t>
  </si>
  <si>
    <t>14.07.25</t>
  </si>
  <si>
    <t>Antonia Marsh - reimburse for plants</t>
  </si>
  <si>
    <t>DT Overton - moles</t>
  </si>
  <si>
    <t>Richard Kimble (reimbursement various)</t>
  </si>
  <si>
    <t>Wildtouch Wild Life Rescue</t>
  </si>
  <si>
    <t>Secret Gardens (maintenance works)</t>
  </si>
  <si>
    <t>Mr I Gray (allotment overpayment)</t>
  </si>
  <si>
    <t>Kevin Richardson (grass cutting)</t>
  </si>
  <si>
    <t>NNDC – dog and litter yearly emptying</t>
  </si>
  <si>
    <t>NPTS – Clerk - Council communication training</t>
  </si>
  <si>
    <t>09.06.25</t>
  </si>
  <si>
    <t>02.06.25</t>
  </si>
  <si>
    <t>04.06.25</t>
  </si>
  <si>
    <t>17.06.25</t>
  </si>
  <si>
    <t>30.06.25</t>
  </si>
  <si>
    <t>Defib Warehouse - pads</t>
  </si>
  <si>
    <t>27.06.25</t>
  </si>
  <si>
    <t>01.07.25</t>
  </si>
  <si>
    <t>08.07.25</t>
  </si>
  <si>
    <t>09.07.25</t>
  </si>
  <si>
    <t>Roughton - computer contribution</t>
  </si>
  <si>
    <t>31.07.25</t>
  </si>
  <si>
    <t>PFK Littlejohn (Audit)</t>
  </si>
  <si>
    <t>NNCTransport (Donation)</t>
  </si>
  <si>
    <t>Heart to Heart (Donation)</t>
  </si>
  <si>
    <t>Secret Gardens (deposit - Allotments)</t>
  </si>
  <si>
    <t>NGF Play (deposit play equipment)</t>
  </si>
  <si>
    <t>EON Electricity</t>
  </si>
  <si>
    <t>08.08.25</t>
  </si>
  <si>
    <t>01.08.25</t>
  </si>
  <si>
    <t>29.08.25</t>
  </si>
  <si>
    <t>NCC - grass cutting</t>
  </si>
  <si>
    <t>20.08.25</t>
  </si>
  <si>
    <t>30.09.25</t>
  </si>
  <si>
    <t>30.07.25</t>
  </si>
  <si>
    <t>NNDC - 106 payment Flagship</t>
  </si>
  <si>
    <t>Southrepps - computer contribution</t>
  </si>
  <si>
    <t>11.08.25</t>
  </si>
  <si>
    <t>Antingham - computer contribution</t>
  </si>
  <si>
    <t>12.08.25</t>
  </si>
  <si>
    <t>31.08.25</t>
  </si>
  <si>
    <t>08.09.25</t>
  </si>
  <si>
    <t>NCC</t>
  </si>
  <si>
    <t>Urban grass</t>
  </si>
  <si>
    <t>Howes Design</t>
  </si>
  <si>
    <t>K L Jemmy -  Sything - Edingthorpe</t>
  </si>
  <si>
    <t>25.09.25</t>
  </si>
  <si>
    <t>Defibrillator Warehouse - Pavilion</t>
  </si>
  <si>
    <t>08.10.25</t>
  </si>
  <si>
    <t>01.09.25</t>
  </si>
  <si>
    <t>SAD - defibrillator pads (Mrs Smith)</t>
  </si>
  <si>
    <t>The Play Inspection Company</t>
  </si>
  <si>
    <t>Howes Design (land)</t>
  </si>
  <si>
    <t>Countrystyle - September</t>
  </si>
  <si>
    <t>HMRC - Tax - October</t>
  </si>
  <si>
    <t>Mr Overton (Vermin at allotments))</t>
  </si>
  <si>
    <t>Secret Gardens (Highbanks)</t>
  </si>
  <si>
    <t>Nick Hindle Stonemasons Ltdd</t>
  </si>
  <si>
    <t>10.11.25</t>
  </si>
  <si>
    <t>Bacton Village Hall (Little Pirates)</t>
  </si>
  <si>
    <t>Bacton Village Hall (PC)</t>
  </si>
  <si>
    <t>03.11.25</t>
  </si>
  <si>
    <t xml:space="preserve">Secret Gardens </t>
  </si>
  <si>
    <t>14.10.25</t>
  </si>
  <si>
    <t>DHF Products Ltd (sign Edingthorpe)</t>
  </si>
  <si>
    <t>10.10.25</t>
  </si>
  <si>
    <t>01.10.25</t>
  </si>
  <si>
    <t>08.11.25</t>
  </si>
  <si>
    <t>30.10.25</t>
  </si>
  <si>
    <t>30.11.25</t>
  </si>
  <si>
    <t>HMRC - Tax - November</t>
  </si>
  <si>
    <t>09.12.25</t>
  </si>
  <si>
    <t>NGF - final installment</t>
  </si>
  <si>
    <t>1A</t>
  </si>
  <si>
    <t>Balance held by Bacton &amp; Edingthorpe Parish Council</t>
  </si>
  <si>
    <t>Defibrillator Warehouse</t>
  </si>
  <si>
    <t>21.11.25</t>
  </si>
  <si>
    <t>19.12.25</t>
  </si>
  <si>
    <t>UK Power Networks - Edingthorpe Land</t>
  </si>
  <si>
    <t>12.01.25</t>
  </si>
  <si>
    <t>Wave Water - Pavillion</t>
  </si>
  <si>
    <t>HMRC VAT refund to December 25</t>
  </si>
  <si>
    <t>08.12.25</t>
  </si>
  <si>
    <t>08.01.26</t>
  </si>
  <si>
    <t>Glasdon (benches allotments/playing field)</t>
  </si>
  <si>
    <t>31.12.25</t>
  </si>
  <si>
    <t>12.12.25</t>
  </si>
  <si>
    <t>12.01.26</t>
  </si>
  <si>
    <t>15.01.26</t>
  </si>
  <si>
    <t>02.02.26</t>
  </si>
  <si>
    <t>02.03.26</t>
  </si>
  <si>
    <t>09.02.26</t>
  </si>
  <si>
    <t>09.03.26</t>
  </si>
  <si>
    <t>18.02.26</t>
  </si>
  <si>
    <t xml:space="preserve">HMRC - employer NI </t>
  </si>
  <si>
    <t>20.02.26</t>
  </si>
  <si>
    <t>28.02.26</t>
  </si>
  <si>
    <t>Secret Gardens - inst of see saw</t>
  </si>
  <si>
    <t>HMRC - tax and NI</t>
  </si>
  <si>
    <t>Richard Kimble</t>
  </si>
  <si>
    <t>Countrystyle - December</t>
  </si>
  <si>
    <t>02.01.26</t>
  </si>
  <si>
    <t>31.01.26</t>
  </si>
  <si>
    <t>26.01.26</t>
  </si>
  <si>
    <r>
      <t>31</t>
    </r>
    <r>
      <rPr>
        <vertAlign val="superscript"/>
        <sz val="12"/>
        <color indexed="10"/>
        <rFont val="Times New Roman"/>
        <family val="1"/>
      </rPr>
      <t xml:space="preserve">st  </t>
    </r>
    <r>
      <rPr>
        <sz val="12"/>
        <color indexed="10"/>
        <rFont val="Times New Roman"/>
        <family val="1"/>
      </rPr>
      <t xml:space="preserve">March 2026 </t>
    </r>
    <r>
      <rPr>
        <sz val="12"/>
        <rFont val="Times New Roman"/>
        <family val="1"/>
      </rPr>
      <t>and reflects its receipts and payments during the financial year.</t>
    </r>
  </si>
  <si>
    <r>
      <t>For The Year Ending 31</t>
    </r>
    <r>
      <rPr>
        <b/>
        <vertAlign val="superscript"/>
        <sz val="12"/>
        <rFont val="Times New Roman"/>
        <family val="1"/>
      </rPr>
      <t>st</t>
    </r>
    <r>
      <rPr>
        <b/>
        <sz val="12"/>
        <rFont val="Times New Roman"/>
        <family val="1"/>
      </rPr>
      <t xml:space="preserve"> March </t>
    </r>
    <r>
      <rPr>
        <b/>
        <sz val="12"/>
        <color indexed="10"/>
        <rFont val="Times New Roman"/>
        <family val="1"/>
      </rPr>
      <t>2026</t>
    </r>
  </si>
  <si>
    <r>
      <t>Balance at 1st April</t>
    </r>
    <r>
      <rPr>
        <sz val="10"/>
        <color indexed="10"/>
        <rFont val="Trebuchet MS"/>
        <family val="2"/>
      </rPr>
      <t xml:space="preserve"> 2025</t>
    </r>
  </si>
  <si>
    <t>C/F 2026/2027</t>
  </si>
  <si>
    <t>Date: Reviewed  April 2026</t>
  </si>
  <si>
    <t>Thorpe Market - computer contribution</t>
  </si>
  <si>
    <t>01.12.25</t>
  </si>
  <si>
    <t>30.03.26</t>
  </si>
  <si>
    <t>Unity Bank Interest (not included 24-25)</t>
  </si>
  <si>
    <t>30.03.25</t>
  </si>
  <si>
    <t>02.12.25</t>
  </si>
  <si>
    <t>24.09.25</t>
  </si>
  <si>
    <t>OTHER and</t>
  </si>
  <si>
    <t>NNDC</t>
  </si>
  <si>
    <t>106 Funds</t>
  </si>
  <si>
    <t>Miscellaneous - NNDC - 106 Funds</t>
  </si>
  <si>
    <t>Memorial Funds held - Bacton History</t>
  </si>
  <si>
    <t>BACTON PARISH COUNCIL - RISK ASSESSMENT 2025-2026</t>
  </si>
  <si>
    <t>Checked in December 2026</t>
  </si>
  <si>
    <t>Cleared out</t>
  </si>
  <si>
    <t>Play Inspection in October  - remedial works undertaken</t>
  </si>
  <si>
    <t>Bank Fraud</t>
  </si>
  <si>
    <t>Bank payments</t>
  </si>
  <si>
    <t>Authorised by Council and signed off</t>
  </si>
  <si>
    <t>Bowls Club area - refurbished and new fencing with lock</t>
  </si>
  <si>
    <t>New locks secured Dec 26</t>
  </si>
  <si>
    <t>2025/2026</t>
  </si>
  <si>
    <t>+£2,000</t>
  </si>
  <si>
    <t>There was an exceptional payment from NNDC</t>
  </si>
  <si>
    <t>to accommodate inflation and repairs to the</t>
  </si>
  <si>
    <t>old play equipment.</t>
  </si>
  <si>
    <t>of £15,026 and additional play equipment of £26,606.</t>
  </si>
  <si>
    <t>The income is also impacted by a mid-year VAT</t>
  </si>
  <si>
    <t>to ensure sufficient funding for the balance of the year.</t>
  </si>
  <si>
    <t>reclaim of £9,218 as the Council needed to do this</t>
  </si>
  <si>
    <t>The Clerk's pay was realigned again as over the years</t>
  </si>
  <si>
    <t>Balances held were lower than 24-25</t>
  </si>
  <si>
    <t>This was due to the expenditure incurred during</t>
  </si>
  <si>
    <t>106 funds were specifically for creation of  new allotments</t>
  </si>
  <si>
    <t>23/24.  Refurbishment of K6 telephone box of £3,100.  Additional defibrillator and expenditure for the Pavilion planning application.</t>
  </si>
  <si>
    <t>for a 106 agreement.  This totalled £41,632.  These</t>
  </si>
  <si>
    <t>this had fallen behind.  Costs were additionally incurred</t>
  </si>
  <si>
    <t>due to Government's NI contributions from the Council as an employee.</t>
  </si>
  <si>
    <t>purchase of new play equipment of £26,606 work to</t>
  </si>
  <si>
    <t>the allotments of £15,026 - totalling £42,632.</t>
  </si>
  <si>
    <t>Additional expenditure of £2,004 on two benches</t>
  </si>
  <si>
    <t>In 2025-2026 we received the 106 funding from NNDC of £42,632 which was spent on new play equipment and providing new allotments.  We are still waiting for the £114k for the developmnet of land being gifted to the community.</t>
  </si>
  <si>
    <t>£1,280.  Payment of £2,304 towards WWI cleaning.</t>
  </si>
  <si>
    <t>and repairs to memorial.</t>
  </si>
  <si>
    <t>-£5,314</t>
  </si>
  <si>
    <t>+£1,119</t>
  </si>
  <si>
    <t xml:space="preserve">Expenditure exponentially increased due to the </t>
  </si>
  <si>
    <t>Assets were increased by £28,610 to account for the expenditure for the new play equipment and 2 new benches.</t>
  </si>
  <si>
    <t>Total exp on grass</t>
  </si>
  <si>
    <t>VAT claimed £9218.07 balance to claim £871.91</t>
  </si>
  <si>
    <t>INCOME 2025-2026</t>
  </si>
  <si>
    <t>Fenland Leisure - rocker</t>
  </si>
  <si>
    <t>31.03.26</t>
  </si>
  <si>
    <t>for History Group</t>
  </si>
  <si>
    <t>for the play area.  Planning for new car park &amp; open space</t>
  </si>
  <si>
    <t>31st March 2026</t>
  </si>
  <si>
    <t>For The Year Ending 31st March 2026</t>
  </si>
  <si>
    <t>Balance per bank statements as at 31 March 2026</t>
  </si>
  <si>
    <t xml:space="preserve">Current Account - Unity Trust Bank </t>
  </si>
  <si>
    <t>Instant Access - Unity Trust Bank</t>
  </si>
  <si>
    <t>Opening Balance 1st April 2025</t>
  </si>
  <si>
    <t>Add: Receipts in the year 2025/2026</t>
  </si>
  <si>
    <t>Less: Payments in the 2025/2026</t>
  </si>
  <si>
    <t>Closing balance per cash book 2026</t>
  </si>
  <si>
    <t>Less any unpresented cheques at 31st March 2026</t>
  </si>
  <si>
    <t>(receipts and payments book) as at 31st March 2026</t>
  </si>
  <si>
    <t>Zip wire, multiplay, 3 rockers (106 funding)</t>
  </si>
  <si>
    <t>Purchased December 2025</t>
  </si>
  <si>
    <t>2 new benches</t>
  </si>
  <si>
    <t>Accounts for the year ended 31st March 2026 – ASSET LIST</t>
  </si>
  <si>
    <t>-£283</t>
  </si>
  <si>
    <t>+£49,288</t>
  </si>
  <si>
    <t>Donation</t>
  </si>
  <si>
    <t xml:space="preserve">Allotment </t>
  </si>
  <si>
    <t xml:space="preserve">Allotment - Plot 13A </t>
  </si>
  <si>
    <t>Allotment</t>
  </si>
  <si>
    <t>Clerk -  Sept -reimbursement of tax</t>
  </si>
  <si>
    <t>Clerk - Oct- reimbursement of tax</t>
  </si>
  <si>
    <t>Clerk - reimbursement of tax</t>
  </si>
  <si>
    <t>Clerk - Expenses</t>
  </si>
  <si>
    <t>Clerk (Currys computer)</t>
  </si>
  <si>
    <t>Clerk - expenses</t>
  </si>
  <si>
    <t>Clerk -</t>
  </si>
  <si>
    <t>Wix - reimburse to Clerk</t>
  </si>
  <si>
    <t>Clerk (April)</t>
  </si>
  <si>
    <t>Clerk (May)</t>
  </si>
  <si>
    <t>Clerk (June)</t>
  </si>
  <si>
    <t>Clerk (July)</t>
  </si>
  <si>
    <t xml:space="preserve">Clerk (August) </t>
  </si>
  <si>
    <t>Clerk (September)</t>
  </si>
  <si>
    <t xml:space="preserve">Clerk (October) </t>
  </si>
  <si>
    <t>Clerk (December)</t>
  </si>
  <si>
    <t>Clerk-Clerk salary (Jan)</t>
  </si>
  <si>
    <t>Clerk - Clerk salary (Feb)</t>
  </si>
  <si>
    <t>Clerk - Clerk salary (March)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</si>
</sst>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d/m/yy;@"/>
    <numFmt numFmtId="166" formatCode="_-* #,##0_-;\-* #,##0_-;_-* &quot;-&quot;?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57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b/>
      <vertAlign val="superscript"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b/>
      <sz val="10"/>
      <color indexed="14"/>
      <name val="Arial"/>
      <family val="2"/>
    </font>
    <font>
      <vertAlign val="superscript"/>
      <sz val="12"/>
      <color indexed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Verdana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indexed="20"/>
      <name val="Trebuchet MS"/>
      <family val="2"/>
    </font>
    <font>
      <b/>
      <sz val="10"/>
      <color indexed="14"/>
      <name val="Trebuchet MS"/>
      <family val="2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color indexed="10"/>
      <name val="Trebuchet MS"/>
      <family val="2"/>
    </font>
    <font>
      <b/>
      <sz val="10"/>
      <color indexed="10"/>
      <name val="Trebuchet MS"/>
      <family val="2"/>
    </font>
    <font>
      <b/>
      <sz val="10"/>
      <color rgb="FF0070C0"/>
      <name val="Arial"/>
      <family val="2"/>
    </font>
    <font>
      <b/>
      <sz val="10"/>
      <color rgb="FF00B0F0"/>
      <name val="Arial"/>
      <family val="2"/>
    </font>
    <font>
      <b/>
      <sz val="12"/>
      <color rgb="FFFF0000"/>
      <name val="Times New Roman"/>
      <family val="1"/>
    </font>
    <font>
      <sz val="12"/>
      <name val="Arial"/>
      <family val="2"/>
    </font>
    <font>
      <b/>
      <sz val="12"/>
      <color rgb="FF00B050"/>
      <name val="Times New Roman"/>
      <family val="1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sz val="14"/>
      <color rgb="FF7030A0"/>
      <name val="Arial"/>
      <family val="2"/>
    </font>
    <font>
      <b/>
      <sz val="10"/>
      <color rgb="FFFF0000"/>
      <name val="Times New Roman"/>
      <family val="1"/>
    </font>
    <font>
      <sz val="10"/>
      <color rgb="FFFF0000"/>
      <name val="Trebuchet MS"/>
      <family val="2"/>
    </font>
    <font>
      <b/>
      <sz val="10"/>
      <color rgb="FFFF0000"/>
      <name val="Trebuchet MS"/>
      <family val="2"/>
    </font>
    <font>
      <b/>
      <sz val="14"/>
      <color rgb="FF00B0F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sz val="14"/>
      <color rgb="FF0070C0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2">
    <xf numFmtId="0" fontId="0" fillId="0" borderId="0" xfId="0"/>
    <xf numFmtId="2" fontId="0" fillId="0" borderId="0" xfId="0" applyNumberFormat="1"/>
    <xf numFmtId="0" fontId="3" fillId="0" borderId="0" xfId="0" applyFont="1"/>
    <xf numFmtId="2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43" fontId="0" fillId="0" borderId="0" xfId="1" applyFont="1"/>
    <xf numFmtId="2" fontId="0" fillId="0" borderId="1" xfId="0" applyNumberFormat="1" applyBorder="1"/>
    <xf numFmtId="164" fontId="0" fillId="0" borderId="3" xfId="0" applyNumberFormat="1" applyBorder="1"/>
    <xf numFmtId="0" fontId="8" fillId="0" borderId="0" xfId="0" applyFont="1" applyAlignment="1">
      <alignment horizontal="center"/>
    </xf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6" fillId="0" borderId="0" xfId="0" applyNumberFormat="1" applyFont="1"/>
    <xf numFmtId="2" fontId="8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/>
    <xf numFmtId="2" fontId="6" fillId="0" borderId="0" xfId="0" applyNumberFormat="1" applyFont="1"/>
    <xf numFmtId="2" fontId="10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0" xfId="0" applyFont="1"/>
    <xf numFmtId="43" fontId="3" fillId="0" borderId="4" xfId="1" applyFont="1" applyBorder="1"/>
    <xf numFmtId="43" fontId="0" fillId="0" borderId="0" xfId="0" applyNumberFormat="1"/>
    <xf numFmtId="43" fontId="6" fillId="0" borderId="0" xfId="1" applyFont="1"/>
    <xf numFmtId="0" fontId="14" fillId="0" borderId="0" xfId="0" applyFont="1"/>
    <xf numFmtId="2" fontId="12" fillId="0" borderId="0" xfId="0" applyNumberFormat="1" applyFont="1"/>
    <xf numFmtId="16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3" fontId="3" fillId="0" borderId="0" xfId="1" applyFont="1" applyBorder="1" applyAlignment="1">
      <alignment horizontal="center"/>
    </xf>
    <xf numFmtId="43" fontId="1" fillId="0" borderId="0" xfId="1" applyFont="1"/>
    <xf numFmtId="43" fontId="3" fillId="0" borderId="0" xfId="1" applyFont="1"/>
    <xf numFmtId="43" fontId="5" fillId="0" borderId="0" xfId="1" applyFont="1"/>
    <xf numFmtId="43" fontId="3" fillId="0" borderId="0" xfId="1" applyFont="1" applyAlignment="1">
      <alignment horizontal="center"/>
    </xf>
    <xf numFmtId="43" fontId="7" fillId="0" borderId="0" xfId="1" applyFont="1"/>
    <xf numFmtId="4" fontId="0" fillId="0" borderId="0" xfId="0" applyNumberFormat="1"/>
    <xf numFmtId="0" fontId="17" fillId="0" borderId="0" xfId="0" applyFont="1"/>
    <xf numFmtId="43" fontId="18" fillId="0" borderId="0" xfId="1" applyFont="1"/>
    <xf numFmtId="43" fontId="0" fillId="0" borderId="4" xfId="1" applyFont="1" applyBorder="1"/>
    <xf numFmtId="43" fontId="1" fillId="0" borderId="0" xfId="1"/>
    <xf numFmtId="2" fontId="5" fillId="0" borderId="0" xfId="0" applyNumberFormat="1" applyFont="1"/>
    <xf numFmtId="2" fontId="1" fillId="0" borderId="0" xfId="0" applyNumberFormat="1" applyFont="1"/>
    <xf numFmtId="43" fontId="6" fillId="0" borderId="0" xfId="1" applyFont="1" applyAlignment="1">
      <alignment horizontal="right"/>
    </xf>
    <xf numFmtId="2" fontId="7" fillId="0" borderId="0" xfId="0" applyNumberFormat="1" applyFont="1" applyAlignment="1">
      <alignment horizontal="left"/>
    </xf>
    <xf numFmtId="2" fontId="15" fillId="0" borderId="0" xfId="0" applyNumberFormat="1" applyFont="1"/>
    <xf numFmtId="4" fontId="3" fillId="0" borderId="0" xfId="0" applyNumberFormat="1" applyFont="1"/>
    <xf numFmtId="43" fontId="1" fillId="0" borderId="1" xfId="1" applyBorder="1"/>
    <xf numFmtId="0" fontId="0" fillId="0" borderId="0" xfId="0" applyAlignment="1">
      <alignment wrapText="1"/>
    </xf>
    <xf numFmtId="2" fontId="4" fillId="0" borderId="0" xfId="0" applyNumberFormat="1" applyFont="1"/>
    <xf numFmtId="0" fontId="3" fillId="0" borderId="0" xfId="0" applyFont="1" applyAlignment="1">
      <alignment horizontal="center"/>
    </xf>
    <xf numFmtId="44" fontId="3" fillId="0" borderId="7" xfId="0" applyNumberFormat="1" applyFont="1" applyBorder="1"/>
    <xf numFmtId="0" fontId="0" fillId="0" borderId="11" xfId="0" applyBorder="1"/>
    <xf numFmtId="0" fontId="19" fillId="0" borderId="0" xfId="0" applyFont="1"/>
    <xf numFmtId="0" fontId="3" fillId="0" borderId="0" xfId="0" applyFont="1" applyAlignment="1">
      <alignment horizontal="right"/>
    </xf>
    <xf numFmtId="0" fontId="3" fillId="0" borderId="13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42" fontId="0" fillId="0" borderId="13" xfId="0" applyNumberFormat="1" applyBorder="1" applyAlignment="1">
      <alignment horizontal="center"/>
    </xf>
    <xf numFmtId="0" fontId="19" fillId="0" borderId="15" xfId="0" applyFont="1" applyBorder="1"/>
    <xf numFmtId="49" fontId="19" fillId="0" borderId="15" xfId="0" applyNumberFormat="1" applyFont="1" applyBorder="1" applyAlignment="1">
      <alignment horizontal="center"/>
    </xf>
    <xf numFmtId="0" fontId="19" fillId="0" borderId="15" xfId="0" applyFont="1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4" xfId="0" applyBorder="1"/>
    <xf numFmtId="42" fontId="0" fillId="0" borderId="14" xfId="0" applyNumberFormat="1" applyBorder="1" applyAlignment="1">
      <alignment horizontal="center"/>
    </xf>
    <xf numFmtId="0" fontId="19" fillId="0" borderId="13" xfId="0" applyFont="1" applyBorder="1"/>
    <xf numFmtId="0" fontId="19" fillId="0" borderId="14" xfId="0" applyFont="1" applyBorder="1" applyAlignment="1">
      <alignment wrapText="1"/>
    </xf>
    <xf numFmtId="0" fontId="0" fillId="0" borderId="13" xfId="0" applyBorder="1"/>
    <xf numFmtId="42" fontId="19" fillId="0" borderId="15" xfId="0" applyNumberFormat="1" applyFont="1" applyBorder="1" applyAlignment="1">
      <alignment horizontal="center"/>
    </xf>
    <xf numFmtId="0" fontId="0" fillId="0" borderId="15" xfId="0" applyBorder="1"/>
    <xf numFmtId="0" fontId="19" fillId="0" borderId="14" xfId="0" applyFont="1" applyBorder="1"/>
    <xf numFmtId="42" fontId="0" fillId="0" borderId="6" xfId="0" applyNumberFormat="1" applyBorder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3" fillId="0" borderId="15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0" fontId="20" fillId="0" borderId="15" xfId="0" applyFont="1" applyBorder="1"/>
    <xf numFmtId="42" fontId="0" fillId="0" borderId="10" xfId="0" applyNumberFormat="1" applyBorder="1" applyAlignment="1">
      <alignment horizontal="center"/>
    </xf>
    <xf numFmtId="42" fontId="19" fillId="0" borderId="14" xfId="0" applyNumberFormat="1" applyFont="1" applyBorder="1" applyAlignment="1">
      <alignment horizontal="center"/>
    </xf>
    <xf numFmtId="4" fontId="0" fillId="0" borderId="16" xfId="0" applyNumberFormat="1" applyBorder="1"/>
    <xf numFmtId="4" fontId="3" fillId="0" borderId="4" xfId="0" applyNumberFormat="1" applyFont="1" applyBorder="1"/>
    <xf numFmtId="0" fontId="0" fillId="0" borderId="16" xfId="0" applyBorder="1"/>
    <xf numFmtId="0" fontId="1" fillId="0" borderId="11" xfId="0" applyFont="1" applyBorder="1"/>
    <xf numFmtId="2" fontId="21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43" fontId="22" fillId="0" borderId="1" xfId="1" applyFont="1" applyBorder="1" applyAlignment="1">
      <alignment horizontal="right"/>
    </xf>
    <xf numFmtId="43" fontId="22" fillId="0" borderId="1" xfId="1" applyFont="1" applyBorder="1" applyAlignment="1">
      <alignment horizontal="center"/>
    </xf>
    <xf numFmtId="7" fontId="21" fillId="0" borderId="1" xfId="1" applyNumberFormat="1" applyFont="1" applyBorder="1" applyAlignment="1">
      <alignment horizontal="center"/>
    </xf>
    <xf numFmtId="2" fontId="22" fillId="0" borderId="0" xfId="0" applyNumberFormat="1" applyFont="1"/>
    <xf numFmtId="43" fontId="22" fillId="0" borderId="0" xfId="1" applyFont="1" applyBorder="1" applyAlignment="1">
      <alignment horizontal="right"/>
    </xf>
    <xf numFmtId="43" fontId="22" fillId="0" borderId="0" xfId="1" applyFont="1" applyBorder="1"/>
    <xf numFmtId="7" fontId="21" fillId="0" borderId="0" xfId="1" applyNumberFormat="1" applyFont="1" applyBorder="1"/>
    <xf numFmtId="43" fontId="22" fillId="0" borderId="0" xfId="1" applyFont="1" applyAlignment="1">
      <alignment horizontal="right"/>
    </xf>
    <xf numFmtId="43" fontId="22" fillId="0" borderId="0" xfId="1" applyFont="1"/>
    <xf numFmtId="7" fontId="21" fillId="0" borderId="0" xfId="1" applyNumberFormat="1" applyFont="1"/>
    <xf numFmtId="0" fontId="22" fillId="0" borderId="0" xfId="0" applyFont="1"/>
    <xf numFmtId="0" fontId="22" fillId="3" borderId="0" xfId="0" applyFont="1" applyFill="1"/>
    <xf numFmtId="43" fontId="0" fillId="0" borderId="1" xfId="1" applyFont="1" applyBorder="1"/>
    <xf numFmtId="0" fontId="25" fillId="0" borderId="0" xfId="0" applyFont="1"/>
    <xf numFmtId="165" fontId="0" fillId="0" borderId="0" xfId="0" applyNumberFormat="1" applyAlignment="1">
      <alignment horizontal="center"/>
    </xf>
    <xf numFmtId="0" fontId="0" fillId="4" borderId="20" xfId="0" applyFill="1" applyBorder="1"/>
    <xf numFmtId="43" fontId="3" fillId="0" borderId="17" xfId="1" applyFont="1" applyBorder="1"/>
    <xf numFmtId="0" fontId="1" fillId="0" borderId="11" xfId="0" applyFont="1" applyBorder="1" applyAlignment="1">
      <alignment wrapText="1"/>
    </xf>
    <xf numFmtId="0" fontId="24" fillId="0" borderId="0" xfId="0" applyFont="1"/>
    <xf numFmtId="164" fontId="1" fillId="0" borderId="11" xfId="0" applyNumberFormat="1" applyFont="1" applyBorder="1"/>
    <xf numFmtId="0" fontId="1" fillId="0" borderId="0" xfId="0" applyFont="1" applyAlignment="1">
      <alignment horizontal="left"/>
    </xf>
    <xf numFmtId="0" fontId="1" fillId="4" borderId="20" xfId="0" applyFont="1" applyFill="1" applyBorder="1"/>
    <xf numFmtId="43" fontId="27" fillId="0" borderId="0" xfId="1" applyFont="1"/>
    <xf numFmtId="43" fontId="28" fillId="0" borderId="5" xfId="1" applyFont="1" applyBorder="1"/>
    <xf numFmtId="43" fontId="28" fillId="2" borderId="0" xfId="1" applyFont="1" applyFill="1" applyBorder="1"/>
    <xf numFmtId="43" fontId="28" fillId="2" borderId="4" xfId="1" applyFont="1" applyFill="1" applyBorder="1"/>
    <xf numFmtId="43" fontId="29" fillId="0" borderId="0" xfId="1" applyFont="1" applyBorder="1"/>
    <xf numFmtId="43" fontId="28" fillId="0" borderId="0" xfId="1" applyFont="1" applyBorder="1"/>
    <xf numFmtId="0" fontId="27" fillId="0" borderId="0" xfId="0" applyFont="1"/>
    <xf numFmtId="43" fontId="30" fillId="0" borderId="0" xfId="1" applyFont="1"/>
    <xf numFmtId="0" fontId="1" fillId="0" borderId="0" xfId="0" applyFont="1" applyAlignment="1">
      <alignment horizontal="center"/>
    </xf>
    <xf numFmtId="14" fontId="31" fillId="0" borderId="0" xfId="1" applyNumberFormat="1" applyFont="1"/>
    <xf numFmtId="0" fontId="32" fillId="0" borderId="0" xfId="0" applyFont="1" applyAlignment="1">
      <alignment horizontal="center"/>
    </xf>
    <xf numFmtId="43" fontId="32" fillId="0" borderId="0" xfId="1" applyFont="1"/>
    <xf numFmtId="0" fontId="28" fillId="0" borderId="0" xfId="0" applyFont="1"/>
    <xf numFmtId="2" fontId="28" fillId="0" borderId="0" xfId="0" applyNumberFormat="1" applyFont="1" applyAlignment="1">
      <alignment horizontal="left" indent="4"/>
    </xf>
    <xf numFmtId="0" fontId="34" fillId="0" borderId="0" xfId="0" applyFont="1"/>
    <xf numFmtId="49" fontId="1" fillId="0" borderId="15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3" fillId="0" borderId="15" xfId="0" applyFont="1" applyBorder="1"/>
    <xf numFmtId="0" fontId="1" fillId="0" borderId="15" xfId="0" applyFont="1" applyBorder="1"/>
    <xf numFmtId="0" fontId="1" fillId="0" borderId="13" xfId="0" applyFont="1" applyBorder="1"/>
    <xf numFmtId="0" fontId="1" fillId="0" borderId="15" xfId="0" applyFont="1" applyBorder="1" applyAlignment="1">
      <alignment wrapText="1"/>
    </xf>
    <xf numFmtId="0" fontId="1" fillId="0" borderId="2" xfId="0" applyFont="1" applyBorder="1"/>
    <xf numFmtId="43" fontId="1" fillId="0" borderId="12" xfId="1" applyBorder="1"/>
    <xf numFmtId="2" fontId="0" fillId="0" borderId="12" xfId="0" applyNumberFormat="1" applyBorder="1"/>
    <xf numFmtId="2" fontId="0" fillId="7" borderId="21" xfId="0" applyNumberFormat="1" applyFill="1" applyBorder="1"/>
    <xf numFmtId="2" fontId="0" fillId="7" borderId="22" xfId="0" applyNumberFormat="1" applyFill="1" applyBorder="1"/>
    <xf numFmtId="165" fontId="0" fillId="7" borderId="17" xfId="0" applyNumberFormat="1" applyFill="1" applyBorder="1"/>
    <xf numFmtId="165" fontId="0" fillId="0" borderId="12" xfId="0" applyNumberFormat="1" applyBorder="1"/>
    <xf numFmtId="0" fontId="0" fillId="7" borderId="17" xfId="0" applyFill="1" applyBorder="1"/>
    <xf numFmtId="43" fontId="1" fillId="7" borderId="17" xfId="1" applyFill="1" applyBorder="1"/>
    <xf numFmtId="0" fontId="0" fillId="7" borderId="22" xfId="0" applyFill="1" applyBorder="1"/>
    <xf numFmtId="0" fontId="1" fillId="4" borderId="0" xfId="0" applyFont="1" applyFill="1"/>
    <xf numFmtId="0" fontId="1" fillId="6" borderId="0" xfId="0" applyFont="1" applyFill="1"/>
    <xf numFmtId="0" fontId="1" fillId="4" borderId="11" xfId="0" applyFont="1" applyFill="1" applyBorder="1" applyAlignment="1">
      <alignment wrapText="1"/>
    </xf>
    <xf numFmtId="0" fontId="37" fillId="0" borderId="0" xfId="0" applyFont="1"/>
    <xf numFmtId="0" fontId="25" fillId="6" borderId="0" xfId="0" applyFont="1" applyFill="1"/>
    <xf numFmtId="43" fontId="25" fillId="6" borderId="0" xfId="0" applyNumberFormat="1" applyFont="1" applyFill="1"/>
    <xf numFmtId="2" fontId="1" fillId="4" borderId="11" xfId="0" applyNumberFormat="1" applyFont="1" applyFill="1" applyBorder="1"/>
    <xf numFmtId="0" fontId="0" fillId="4" borderId="0" xfId="0" applyFill="1"/>
    <xf numFmtId="164" fontId="1" fillId="4" borderId="11" xfId="0" applyNumberFormat="1" applyFont="1" applyFill="1" applyBorder="1"/>
    <xf numFmtId="17" fontId="0" fillId="0" borderId="11" xfId="0" applyNumberFormat="1" applyBorder="1"/>
    <xf numFmtId="2" fontId="22" fillId="0" borderId="11" xfId="0" applyNumberFormat="1" applyFont="1" applyBorder="1"/>
    <xf numFmtId="43" fontId="22" fillId="0" borderId="11" xfId="1" applyFont="1" applyFill="1" applyBorder="1" applyAlignment="1">
      <alignment horizontal="right"/>
    </xf>
    <xf numFmtId="43" fontId="22" fillId="0" borderId="11" xfId="1" applyFont="1" applyFill="1" applyBorder="1"/>
    <xf numFmtId="2" fontId="22" fillId="4" borderId="11" xfId="0" applyNumberFormat="1" applyFont="1" applyFill="1" applyBorder="1"/>
    <xf numFmtId="43" fontId="22" fillId="4" borderId="11" xfId="1" applyFont="1" applyFill="1" applyBorder="1" applyAlignment="1">
      <alignment horizontal="right"/>
    </xf>
    <xf numFmtId="43" fontId="22" fillId="4" borderId="11" xfId="1" applyFont="1" applyFill="1" applyBorder="1"/>
    <xf numFmtId="7" fontId="22" fillId="0" borderId="11" xfId="1" applyNumberFormat="1" applyFont="1" applyFill="1" applyBorder="1"/>
    <xf numFmtId="43" fontId="0" fillId="0" borderId="12" xfId="1" applyFont="1" applyBorder="1"/>
    <xf numFmtId="43" fontId="19" fillId="0" borderId="12" xfId="0" applyNumberFormat="1" applyFont="1" applyBorder="1"/>
    <xf numFmtId="0" fontId="36" fillId="0" borderId="23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1" fillId="0" borderId="12" xfId="0" applyNumberFormat="1" applyFont="1" applyBorder="1"/>
    <xf numFmtId="165" fontId="1" fillId="0" borderId="12" xfId="0" applyNumberFormat="1" applyFont="1" applyBorder="1"/>
    <xf numFmtId="0" fontId="1" fillId="4" borderId="23" xfId="0" applyFont="1" applyFill="1" applyBorder="1"/>
    <xf numFmtId="165" fontId="1" fillId="4" borderId="11" xfId="0" applyNumberFormat="1" applyFont="1" applyFill="1" applyBorder="1"/>
    <xf numFmtId="44" fontId="21" fillId="0" borderId="7" xfId="0" applyNumberFormat="1" applyFont="1" applyBorder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3" fontId="3" fillId="0" borderId="18" xfId="1" applyFont="1" applyBorder="1"/>
    <xf numFmtId="0" fontId="3" fillId="0" borderId="17" xfId="0" applyFont="1" applyBorder="1"/>
    <xf numFmtId="2" fontId="3" fillId="0" borderId="17" xfId="0" applyNumberFormat="1" applyFont="1" applyBorder="1"/>
    <xf numFmtId="2" fontId="22" fillId="7" borderId="1" xfId="0" applyNumberFormat="1" applyFont="1" applyFill="1" applyBorder="1"/>
    <xf numFmtId="43" fontId="22" fillId="7" borderId="1" xfId="1" applyFont="1" applyFill="1" applyBorder="1"/>
    <xf numFmtId="7" fontId="21" fillId="7" borderId="8" xfId="1" applyNumberFormat="1" applyFont="1" applyFill="1" applyBorder="1"/>
    <xf numFmtId="2" fontId="22" fillId="7" borderId="13" xfId="0" applyNumberFormat="1" applyFont="1" applyFill="1" applyBorder="1"/>
    <xf numFmtId="43" fontId="38" fillId="7" borderId="1" xfId="1" applyFont="1" applyFill="1" applyBorder="1" applyAlignment="1">
      <alignment horizontal="right"/>
    </xf>
    <xf numFmtId="2" fontId="38" fillId="7" borderId="1" xfId="0" applyNumberFormat="1" applyFont="1" applyFill="1" applyBorder="1"/>
    <xf numFmtId="2" fontId="22" fillId="7" borderId="13" xfId="0" applyNumberFormat="1" applyFont="1" applyFill="1" applyBorder="1" applyAlignment="1">
      <alignment horizontal="center"/>
    </xf>
    <xf numFmtId="7" fontId="22" fillId="4" borderId="11" xfId="1" applyNumberFormat="1" applyFont="1" applyFill="1" applyBorder="1"/>
    <xf numFmtId="0" fontId="1" fillId="0" borderId="11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3" xfId="0" applyFont="1" applyBorder="1" applyAlignment="1">
      <alignment wrapText="1"/>
    </xf>
    <xf numFmtId="8" fontId="1" fillId="0" borderId="14" xfId="0" applyNumberFormat="1" applyFont="1" applyBorder="1" applyAlignment="1">
      <alignment horizontal="left"/>
    </xf>
    <xf numFmtId="6" fontId="1" fillId="0" borderId="15" xfId="0" applyNumberFormat="1" applyFont="1" applyBorder="1" applyAlignment="1">
      <alignment wrapText="1"/>
    </xf>
    <xf numFmtId="0" fontId="1" fillId="8" borderId="13" xfId="0" applyFont="1" applyFill="1" applyBorder="1" applyAlignment="1">
      <alignment horizontal="center"/>
    </xf>
    <xf numFmtId="3" fontId="1" fillId="8" borderId="15" xfId="0" applyNumberFormat="1" applyFont="1" applyFill="1" applyBorder="1" applyAlignment="1">
      <alignment horizontal="center"/>
    </xf>
    <xf numFmtId="166" fontId="1" fillId="8" borderId="15" xfId="1" applyNumberFormat="1" applyFont="1" applyFill="1" applyBorder="1" applyAlignment="1"/>
    <xf numFmtId="0" fontId="1" fillId="8" borderId="14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3" fontId="1" fillId="8" borderId="2" xfId="0" applyNumberFormat="1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3" fillId="0" borderId="19" xfId="0" applyFont="1" applyBorder="1"/>
    <xf numFmtId="4" fontId="3" fillId="0" borderId="18" xfId="0" applyNumberFormat="1" applyFont="1" applyBorder="1"/>
    <xf numFmtId="43" fontId="0" fillId="4" borderId="12" xfId="0" applyNumberFormat="1" applyFill="1" applyBorder="1"/>
    <xf numFmtId="43" fontId="1" fillId="4" borderId="11" xfId="1" applyFont="1" applyFill="1" applyBorder="1"/>
    <xf numFmtId="2" fontId="0" fillId="4" borderId="11" xfId="0" applyNumberFormat="1" applyFill="1" applyBorder="1"/>
    <xf numFmtId="43" fontId="1" fillId="4" borderId="11" xfId="1" applyFill="1" applyBorder="1"/>
    <xf numFmtId="43" fontId="0" fillId="4" borderId="11" xfId="1" applyFont="1" applyFill="1" applyBorder="1"/>
    <xf numFmtId="43" fontId="19" fillId="4" borderId="11" xfId="0" applyNumberFormat="1" applyFont="1" applyFill="1" applyBorder="1"/>
    <xf numFmtId="0" fontId="19" fillId="0" borderId="15" xfId="0" applyFont="1" applyBorder="1" applyAlignment="1">
      <alignment vertical="top" wrapText="1"/>
    </xf>
    <xf numFmtId="0" fontId="24" fillId="4" borderId="0" xfId="0" applyFont="1" applyFill="1"/>
    <xf numFmtId="0" fontId="1" fillId="0" borderId="14" xfId="0" applyFont="1" applyBorder="1" applyAlignment="1">
      <alignment vertical="top" wrapText="1"/>
    </xf>
    <xf numFmtId="0" fontId="40" fillId="0" borderId="0" xfId="0" applyFont="1"/>
    <xf numFmtId="6" fontId="40" fillId="0" borderId="0" xfId="0" applyNumberFormat="1" applyFont="1"/>
    <xf numFmtId="4" fontId="7" fillId="0" borderId="17" xfId="0" applyNumberFormat="1" applyFont="1" applyBorder="1"/>
    <xf numFmtId="43" fontId="7" fillId="0" borderId="17" xfId="1" applyFont="1" applyBorder="1"/>
    <xf numFmtId="0" fontId="1" fillId="4" borderId="11" xfId="0" applyFont="1" applyFill="1" applyBorder="1"/>
    <xf numFmtId="0" fontId="41" fillId="0" borderId="0" xfId="0" applyFont="1"/>
    <xf numFmtId="0" fontId="41" fillId="4" borderId="11" xfId="0" applyFont="1" applyFill="1" applyBorder="1" applyAlignment="1">
      <alignment horizontal="center"/>
    </xf>
    <xf numFmtId="0" fontId="41" fillId="0" borderId="11" xfId="0" applyFont="1" applyBorder="1" applyAlignment="1">
      <alignment wrapText="1"/>
    </xf>
    <xf numFmtId="2" fontId="42" fillId="4" borderId="11" xfId="0" applyNumberFormat="1" applyFont="1" applyFill="1" applyBorder="1"/>
    <xf numFmtId="43" fontId="42" fillId="4" borderId="11" xfId="1" applyFont="1" applyFill="1" applyBorder="1" applyAlignment="1">
      <alignment horizontal="right"/>
    </xf>
    <xf numFmtId="43" fontId="42" fillId="4" borderId="11" xfId="1" applyFont="1" applyFill="1" applyBorder="1"/>
    <xf numFmtId="0" fontId="41" fillId="0" borderId="11" xfId="0" applyFont="1" applyBorder="1" applyAlignment="1">
      <alignment horizontal="center"/>
    </xf>
    <xf numFmtId="2" fontId="42" fillId="0" borderId="11" xfId="0" applyNumberFormat="1" applyFont="1" applyBorder="1"/>
    <xf numFmtId="43" fontId="42" fillId="0" borderId="11" xfId="1" applyFont="1" applyFill="1" applyBorder="1" applyAlignment="1">
      <alignment horizontal="right"/>
    </xf>
    <xf numFmtId="43" fontId="42" fillId="0" borderId="11" xfId="1" applyFont="1" applyFill="1" applyBorder="1"/>
    <xf numFmtId="7" fontId="42" fillId="0" borderId="11" xfId="1" applyNumberFormat="1" applyFont="1" applyFill="1" applyBorder="1"/>
    <xf numFmtId="164" fontId="0" fillId="5" borderId="13" xfId="0" applyNumberFormat="1" applyFill="1" applyBorder="1"/>
    <xf numFmtId="0" fontId="3" fillId="5" borderId="13" xfId="0" applyFont="1" applyFill="1" applyBorder="1" applyAlignment="1">
      <alignment horizontal="center"/>
    </xf>
    <xf numFmtId="0" fontId="0" fillId="5" borderId="13" xfId="0" applyFill="1" applyBorder="1"/>
    <xf numFmtId="2" fontId="23" fillId="7" borderId="15" xfId="0" applyNumberFormat="1" applyFont="1" applyFill="1" applyBorder="1"/>
    <xf numFmtId="2" fontId="22" fillId="7" borderId="15" xfId="0" applyNumberFormat="1" applyFont="1" applyFill="1" applyBorder="1"/>
    <xf numFmtId="2" fontId="22" fillId="7" borderId="15" xfId="0" applyNumberFormat="1" applyFont="1" applyFill="1" applyBorder="1" applyAlignment="1">
      <alignment horizontal="center"/>
    </xf>
    <xf numFmtId="43" fontId="38" fillId="7" borderId="0" xfId="1" applyFont="1" applyFill="1" applyBorder="1" applyAlignment="1">
      <alignment horizontal="right"/>
    </xf>
    <xf numFmtId="2" fontId="38" fillId="7" borderId="0" xfId="0" applyNumberFormat="1" applyFont="1" applyFill="1"/>
    <xf numFmtId="2" fontId="22" fillId="7" borderId="0" xfId="0" applyNumberFormat="1" applyFont="1" applyFill="1"/>
    <xf numFmtId="43" fontId="22" fillId="7" borderId="0" xfId="1" applyFont="1" applyFill="1" applyBorder="1"/>
    <xf numFmtId="7" fontId="21" fillId="7" borderId="2" xfId="1" applyNumberFormat="1" applyFont="1" applyFill="1" applyBorder="1"/>
    <xf numFmtId="43" fontId="26" fillId="0" borderId="0" xfId="1" applyFont="1"/>
    <xf numFmtId="14" fontId="43" fillId="0" borderId="0" xfId="1" applyNumberFormat="1" applyFont="1" applyAlignment="1">
      <alignment horizontal="center"/>
    </xf>
    <xf numFmtId="43" fontId="25" fillId="0" borderId="0" xfId="1" applyFont="1" applyAlignment="1">
      <alignment horizontal="center"/>
    </xf>
    <xf numFmtId="43" fontId="43" fillId="0" borderId="0" xfId="1" applyFont="1"/>
    <xf numFmtId="43" fontId="44" fillId="0" borderId="0" xfId="1" applyFont="1"/>
    <xf numFmtId="43" fontId="44" fillId="4" borderId="0" xfId="1" applyFont="1" applyFill="1"/>
    <xf numFmtId="43" fontId="45" fillId="0" borderId="4" xfId="1" applyFont="1" applyBorder="1"/>
    <xf numFmtId="43" fontId="44" fillId="0" borderId="0" xfId="1" applyFont="1" applyAlignment="1">
      <alignment horizontal="right"/>
    </xf>
    <xf numFmtId="43" fontId="45" fillId="0" borderId="5" xfId="1" applyFont="1" applyBorder="1"/>
    <xf numFmtId="43" fontId="45" fillId="2" borderId="0" xfId="1" applyFont="1" applyFill="1" applyBorder="1"/>
    <xf numFmtId="43" fontId="45" fillId="2" borderId="4" xfId="1" applyFont="1" applyFill="1" applyBorder="1"/>
    <xf numFmtId="0" fontId="36" fillId="0" borderId="0" xfId="0" applyFont="1"/>
    <xf numFmtId="0" fontId="36" fillId="0" borderId="11" xfId="0" applyFont="1" applyBorder="1" applyAlignment="1">
      <alignment wrapText="1"/>
    </xf>
    <xf numFmtId="2" fontId="46" fillId="0" borderId="11" xfId="0" applyNumberFormat="1" applyFont="1" applyBorder="1"/>
    <xf numFmtId="43" fontId="46" fillId="0" borderId="11" xfId="1" applyFont="1" applyFill="1" applyBorder="1" applyAlignment="1">
      <alignment horizontal="right"/>
    </xf>
    <xf numFmtId="43" fontId="46" fillId="0" borderId="11" xfId="1" applyFont="1" applyFill="1" applyBorder="1"/>
    <xf numFmtId="7" fontId="46" fillId="0" borderId="11" xfId="1" applyNumberFormat="1" applyFont="1" applyFill="1" applyBorder="1"/>
    <xf numFmtId="0" fontId="47" fillId="0" borderId="11" xfId="0" applyFont="1" applyBorder="1" applyAlignment="1">
      <alignment wrapText="1"/>
    </xf>
    <xf numFmtId="43" fontId="21" fillId="0" borderId="0" xfId="1" applyFont="1"/>
    <xf numFmtId="0" fontId="47" fillId="4" borderId="20" xfId="0" applyFont="1" applyFill="1" applyBorder="1"/>
    <xf numFmtId="17" fontId="0" fillId="0" borderId="0" xfId="0" applyNumberFormat="1"/>
    <xf numFmtId="0" fontId="35" fillId="0" borderId="11" xfId="0" applyFont="1" applyBorder="1" applyAlignment="1">
      <alignment wrapText="1"/>
    </xf>
    <xf numFmtId="0" fontId="36" fillId="0" borderId="11" xfId="0" applyFont="1" applyBorder="1"/>
    <xf numFmtId="0" fontId="36" fillId="0" borderId="11" xfId="0" applyFont="1" applyBorder="1" applyAlignment="1">
      <alignment horizontal="center"/>
    </xf>
    <xf numFmtId="0" fontId="41" fillId="0" borderId="11" xfId="0" applyFont="1" applyBorder="1"/>
    <xf numFmtId="165" fontId="0" fillId="4" borderId="12" xfId="0" applyNumberFormat="1" applyFill="1" applyBorder="1"/>
    <xf numFmtId="0" fontId="0" fillId="4" borderId="23" xfId="0" applyFill="1" applyBorder="1"/>
    <xf numFmtId="43" fontId="1" fillId="4" borderId="12" xfId="1" applyFill="1" applyBorder="1"/>
    <xf numFmtId="2" fontId="0" fillId="4" borderId="12" xfId="0" applyNumberFormat="1" applyFill="1" applyBorder="1"/>
    <xf numFmtId="165" fontId="0" fillId="4" borderId="11" xfId="0" applyNumberFormat="1" applyFill="1" applyBorder="1"/>
    <xf numFmtId="43" fontId="1" fillId="4" borderId="11" xfId="0" applyNumberFormat="1" applyFont="1" applyFill="1" applyBorder="1"/>
    <xf numFmtId="165" fontId="1" fillId="4" borderId="12" xfId="0" applyNumberFormat="1" applyFont="1" applyFill="1" applyBorder="1"/>
    <xf numFmtId="43" fontId="19" fillId="4" borderId="12" xfId="0" applyNumberFormat="1" applyFont="1" applyFill="1" applyBorder="1"/>
    <xf numFmtId="43" fontId="1" fillId="4" borderId="12" xfId="0" applyNumberFormat="1" applyFont="1" applyFill="1" applyBorder="1"/>
    <xf numFmtId="43" fontId="0" fillId="4" borderId="12" xfId="1" applyFont="1" applyFill="1" applyBorder="1"/>
    <xf numFmtId="43" fontId="1" fillId="4" borderId="12" xfId="1" applyFont="1" applyFill="1" applyBorder="1"/>
    <xf numFmtId="0" fontId="1" fillId="0" borderId="11" xfId="0" applyFont="1" applyBorder="1" applyAlignment="1">
      <alignment horizontal="left"/>
    </xf>
    <xf numFmtId="0" fontId="26" fillId="0" borderId="0" xfId="0" applyFont="1"/>
    <xf numFmtId="164" fontId="48" fillId="4" borderId="11" xfId="0" applyNumberFormat="1" applyFont="1" applyFill="1" applyBorder="1"/>
    <xf numFmtId="0" fontId="48" fillId="4" borderId="11" xfId="0" applyFont="1" applyFill="1" applyBorder="1" applyAlignment="1">
      <alignment wrapText="1"/>
    </xf>
    <xf numFmtId="2" fontId="49" fillId="4" borderId="11" xfId="0" applyNumberFormat="1" applyFont="1" applyFill="1" applyBorder="1"/>
    <xf numFmtId="43" fontId="49" fillId="4" borderId="11" xfId="1" applyFont="1" applyFill="1" applyBorder="1" applyAlignment="1">
      <alignment horizontal="right"/>
    </xf>
    <xf numFmtId="43" fontId="49" fillId="4" borderId="11" xfId="1" applyFont="1" applyFill="1" applyBorder="1"/>
    <xf numFmtId="7" fontId="49" fillId="4" borderId="11" xfId="1" applyNumberFormat="1" applyFont="1" applyFill="1" applyBorder="1"/>
    <xf numFmtId="0" fontId="48" fillId="4" borderId="11" xfId="0" applyFont="1" applyFill="1" applyBorder="1" applyAlignment="1">
      <alignment horizontal="center"/>
    </xf>
    <xf numFmtId="0" fontId="48" fillId="4" borderId="11" xfId="0" applyFont="1" applyFill="1" applyBorder="1"/>
    <xf numFmtId="43" fontId="41" fillId="4" borderId="11" xfId="1" applyFont="1" applyFill="1" applyBorder="1"/>
    <xf numFmtId="165" fontId="41" fillId="4" borderId="11" xfId="0" applyNumberFormat="1" applyFont="1" applyFill="1" applyBorder="1"/>
    <xf numFmtId="0" fontId="41" fillId="4" borderId="20" xfId="0" applyFont="1" applyFill="1" applyBorder="1"/>
    <xf numFmtId="2" fontId="41" fillId="4" borderId="11" xfId="0" applyNumberFormat="1" applyFont="1" applyFill="1" applyBorder="1"/>
    <xf numFmtId="43" fontId="41" fillId="4" borderId="11" xfId="0" applyNumberFormat="1" applyFont="1" applyFill="1" applyBorder="1"/>
    <xf numFmtId="3" fontId="26" fillId="8" borderId="15" xfId="0" applyNumberFormat="1" applyFont="1" applyFill="1" applyBorder="1" applyAlignment="1">
      <alignment horizontal="center" vertical="top"/>
    </xf>
    <xf numFmtId="2" fontId="48" fillId="4" borderId="11" xfId="0" applyNumberFormat="1" applyFont="1" applyFill="1" applyBorder="1"/>
    <xf numFmtId="7" fontId="22" fillId="4" borderId="0" xfId="1" applyNumberFormat="1" applyFont="1" applyFill="1" applyBorder="1"/>
    <xf numFmtId="164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wrapText="1"/>
    </xf>
    <xf numFmtId="2" fontId="22" fillId="4" borderId="0" xfId="0" applyNumberFormat="1" applyFont="1" applyFill="1"/>
    <xf numFmtId="43" fontId="22" fillId="4" borderId="0" xfId="1" applyFont="1" applyFill="1" applyBorder="1" applyAlignment="1">
      <alignment horizontal="right"/>
    </xf>
    <xf numFmtId="43" fontId="22" fillId="4" borderId="0" xfId="1" applyFont="1" applyFill="1" applyBorder="1"/>
    <xf numFmtId="0" fontId="51" fillId="4" borderId="0" xfId="0" applyFont="1" applyFill="1"/>
    <xf numFmtId="0" fontId="51" fillId="0" borderId="0" xfId="0" applyFont="1"/>
    <xf numFmtId="43" fontId="22" fillId="0" borderId="11" xfId="1" applyFont="1" applyBorder="1"/>
    <xf numFmtId="43" fontId="22" fillId="0" borderId="11" xfId="1" applyFont="1" applyBorder="1" applyAlignment="1">
      <alignment horizontal="right"/>
    </xf>
    <xf numFmtId="7" fontId="22" fillId="0" borderId="11" xfId="1" applyNumberFormat="1" applyFont="1" applyBorder="1"/>
    <xf numFmtId="164" fontId="1" fillId="4" borderId="11" xfId="0" applyNumberFormat="1" applyFont="1" applyFill="1" applyBorder="1" applyAlignment="1">
      <alignment horizontal="left"/>
    </xf>
    <xf numFmtId="2" fontId="48" fillId="4" borderId="11" xfId="0" applyNumberFormat="1" applyFont="1" applyFill="1" applyBorder="1" applyAlignment="1">
      <alignment wrapText="1"/>
    </xf>
    <xf numFmtId="0" fontId="1" fillId="4" borderId="11" xfId="0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51" fillId="6" borderId="0" xfId="0" applyFont="1" applyFill="1"/>
    <xf numFmtId="8" fontId="36" fillId="0" borderId="0" xfId="0" applyNumberFormat="1" applyFont="1"/>
    <xf numFmtId="0" fontId="1" fillId="4" borderId="11" xfId="0" applyFont="1" applyFill="1" applyBorder="1" applyAlignment="1">
      <alignment horizontal="left"/>
    </xf>
    <xf numFmtId="7" fontId="21" fillId="0" borderId="9" xfId="1" applyNumberFormat="1" applyFont="1" applyBorder="1"/>
    <xf numFmtId="0" fontId="26" fillId="4" borderId="0" xfId="0" applyFont="1" applyFill="1"/>
    <xf numFmtId="14" fontId="32" fillId="0" borderId="0" xfId="1" applyNumberFormat="1" applyFont="1" applyAlignment="1">
      <alignment horizontal="center"/>
    </xf>
    <xf numFmtId="43" fontId="27" fillId="4" borderId="0" xfId="1" applyFont="1" applyFill="1"/>
    <xf numFmtId="43" fontId="28" fillId="0" borderId="4" xfId="1" applyFont="1" applyBorder="1"/>
    <xf numFmtId="43" fontId="27" fillId="0" borderId="0" xfId="1" applyFont="1" applyAlignment="1">
      <alignment horizontal="right"/>
    </xf>
    <xf numFmtId="0" fontId="0" fillId="0" borderId="15" xfId="0" applyBorder="1" applyAlignment="1">
      <alignment wrapText="1"/>
    </xf>
    <xf numFmtId="0" fontId="1" fillId="0" borderId="14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8" fontId="1" fillId="0" borderId="2" xfId="0" applyNumberFormat="1" applyFont="1" applyBorder="1" applyAlignment="1">
      <alignment horizontal="left"/>
    </xf>
    <xf numFmtId="6" fontId="20" fillId="0" borderId="15" xfId="0" applyNumberFormat="1" applyFont="1" applyBorder="1" applyAlignment="1">
      <alignment horizontal="left" wrapText="1"/>
    </xf>
    <xf numFmtId="6" fontId="1" fillId="0" borderId="3" xfId="1" applyNumberFormat="1" applyFont="1" applyBorder="1" applyAlignment="1">
      <alignment horizontal="center"/>
    </xf>
    <xf numFmtId="6" fontId="1" fillId="0" borderId="3" xfId="1" applyNumberFormat="1" applyFont="1" applyBorder="1" applyAlignment="1">
      <alignment horizontal="center" vertical="top"/>
    </xf>
    <xf numFmtId="2" fontId="50" fillId="0" borderId="0" xfId="0" applyNumberFormat="1" applyFont="1"/>
    <xf numFmtId="2" fontId="22" fillId="4" borderId="11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vertical="center" wrapText="1"/>
    </xf>
    <xf numFmtId="164" fontId="36" fillId="0" borderId="11" xfId="0" applyNumberFormat="1" applyFont="1" applyBorder="1"/>
    <xf numFmtId="0" fontId="39" fillId="0" borderId="0" xfId="0" applyFont="1"/>
    <xf numFmtId="4" fontId="39" fillId="0" borderId="0" xfId="0" applyNumberFormat="1" applyFont="1"/>
    <xf numFmtId="43" fontId="39" fillId="0" borderId="0" xfId="1" applyFont="1"/>
    <xf numFmtId="0" fontId="7" fillId="4" borderId="0" xfId="0" applyFont="1" applyFill="1"/>
    <xf numFmtId="4" fontId="7" fillId="4" borderId="0" xfId="0" applyNumberFormat="1" applyFont="1" applyFill="1"/>
    <xf numFmtId="43" fontId="7" fillId="4" borderId="0" xfId="1" applyFont="1" applyFill="1"/>
    <xf numFmtId="43" fontId="7" fillId="4" borderId="0" xfId="1" applyFont="1" applyFill="1" applyBorder="1"/>
    <xf numFmtId="0" fontId="6" fillId="4" borderId="0" xfId="0" applyFont="1" applyFill="1"/>
    <xf numFmtId="4" fontId="0" fillId="4" borderId="0" xfId="0" applyNumberFormat="1" applyFill="1"/>
    <xf numFmtId="43" fontId="1" fillId="4" borderId="0" xfId="1" applyFill="1"/>
    <xf numFmtId="43" fontId="6" fillId="4" borderId="0" xfId="1" applyFont="1" applyFill="1"/>
    <xf numFmtId="4" fontId="6" fillId="4" borderId="0" xfId="0" applyNumberFormat="1" applyFont="1" applyFill="1"/>
    <xf numFmtId="0" fontId="28" fillId="0" borderId="0" xfId="0" applyFont="1" applyAlignment="1">
      <alignment horizontal="center"/>
    </xf>
    <xf numFmtId="2" fontId="2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68"/>
  <sheetViews>
    <sheetView tabSelected="1" zoomScaleNormal="100" workbookViewId="0">
      <selection activeCell="B29" sqref="B29"/>
    </sheetView>
  </sheetViews>
  <sheetFormatPr defaultRowHeight="12.75" x14ac:dyDescent="0.2"/>
  <cols>
    <col min="1" max="1" width="15.140625" style="1" customWidth="1"/>
    <col min="2" max="2" width="35.42578125" customWidth="1"/>
    <col min="3" max="3" width="14.42578125" style="7" customWidth="1"/>
    <col min="4" max="4" width="16.140625" style="7" customWidth="1"/>
    <col min="5" max="5" width="14" customWidth="1"/>
    <col min="6" max="6" width="5.7109375" customWidth="1"/>
    <col min="7" max="7" width="13.28515625" customWidth="1"/>
    <col min="8" max="9" width="9.28515625" bestFit="1" customWidth="1"/>
    <col min="10" max="10" width="11.28515625" bestFit="1" customWidth="1"/>
    <col min="16" max="16" width="9.28515625" bestFit="1" customWidth="1"/>
    <col min="23" max="23" width="9.28515625" bestFit="1" customWidth="1"/>
    <col min="31" max="31" width="9.28515625" bestFit="1" customWidth="1"/>
    <col min="40" max="40" width="9.28515625" bestFit="1" customWidth="1"/>
    <col min="48" max="48" width="9.28515625" bestFit="1" customWidth="1"/>
    <col min="55" max="55" width="9.28515625" bestFit="1" customWidth="1"/>
    <col min="64" max="64" width="9.28515625" bestFit="1" customWidth="1"/>
  </cols>
  <sheetData>
    <row r="1" spans="1:10" ht="20.25" x14ac:dyDescent="0.3">
      <c r="A1" s="20"/>
      <c r="B1" s="10" t="s">
        <v>61</v>
      </c>
    </row>
    <row r="2" spans="1:10" ht="15.75" x14ac:dyDescent="0.25">
      <c r="A2" s="25"/>
      <c r="B2" s="17" t="s">
        <v>22</v>
      </c>
      <c r="C2" s="41"/>
      <c r="D2" s="41"/>
    </row>
    <row r="3" spans="1:10" ht="18.75" x14ac:dyDescent="0.25">
      <c r="A3" s="25"/>
      <c r="B3" s="17" t="s">
        <v>444</v>
      </c>
      <c r="C3" s="41"/>
      <c r="D3" s="41"/>
    </row>
    <row r="4" spans="1:10" ht="11.25" customHeight="1" x14ac:dyDescent="0.25">
      <c r="A4" s="21"/>
      <c r="C4" s="238"/>
    </row>
    <row r="5" spans="1:10" ht="15.75" x14ac:dyDescent="0.25">
      <c r="A5" s="313">
        <v>45747</v>
      </c>
      <c r="B5" s="123"/>
      <c r="C5" s="239">
        <v>46112</v>
      </c>
      <c r="D5" s="124"/>
      <c r="J5" s="12"/>
    </row>
    <row r="6" spans="1:10" x14ac:dyDescent="0.2">
      <c r="A6" s="42" t="s">
        <v>116</v>
      </c>
      <c r="B6" s="123"/>
      <c r="C6" s="240" t="s">
        <v>116</v>
      </c>
      <c r="D6" s="42"/>
      <c r="E6" s="6"/>
    </row>
    <row r="7" spans="1:10" ht="15.75" x14ac:dyDescent="0.25">
      <c r="A7" s="126"/>
      <c r="B7" s="125" t="s">
        <v>23</v>
      </c>
      <c r="C7" s="241"/>
      <c r="D7" s="39"/>
      <c r="H7" s="13"/>
      <c r="J7" s="2"/>
    </row>
    <row r="8" spans="1:10" ht="16.5" x14ac:dyDescent="0.3">
      <c r="A8" s="115">
        <v>18000</v>
      </c>
      <c r="B8" s="121" t="s">
        <v>233</v>
      </c>
      <c r="C8" s="242">
        <v>20000</v>
      </c>
      <c r="D8" s="115"/>
      <c r="H8" s="11"/>
    </row>
    <row r="9" spans="1:10" ht="16.5" x14ac:dyDescent="0.3">
      <c r="A9" s="314">
        <v>307.22000000000003</v>
      </c>
      <c r="B9" s="121" t="s">
        <v>25</v>
      </c>
      <c r="C9" s="243">
        <v>477.96</v>
      </c>
      <c r="D9" s="119"/>
      <c r="E9" s="11"/>
    </row>
    <row r="10" spans="1:10" ht="16.5" x14ac:dyDescent="0.3">
      <c r="A10" s="115">
        <v>874.95</v>
      </c>
      <c r="B10" s="121" t="s">
        <v>54</v>
      </c>
      <c r="C10" s="242">
        <v>11144.9</v>
      </c>
      <c r="D10" s="115"/>
      <c r="F10" s="11"/>
    </row>
    <row r="11" spans="1:10" ht="16.5" x14ac:dyDescent="0.3">
      <c r="A11" s="115">
        <v>949.4</v>
      </c>
      <c r="B11" s="121" t="s">
        <v>26</v>
      </c>
      <c r="C11" s="242">
        <v>1126.52</v>
      </c>
      <c r="D11" s="115"/>
      <c r="F11" s="11"/>
    </row>
    <row r="12" spans="1:10" ht="16.5" x14ac:dyDescent="0.3">
      <c r="A12" s="115">
        <v>459</v>
      </c>
      <c r="B12" s="121" t="s">
        <v>64</v>
      </c>
      <c r="C12" s="242">
        <v>386.5</v>
      </c>
      <c r="D12" s="115"/>
      <c r="F12" s="11"/>
    </row>
    <row r="13" spans="1:10" ht="16.5" x14ac:dyDescent="0.3">
      <c r="A13" s="115">
        <v>630.15</v>
      </c>
      <c r="B13" s="121" t="s">
        <v>458</v>
      </c>
      <c r="C13" s="242">
        <v>41632.339999999997</v>
      </c>
      <c r="D13" s="115"/>
      <c r="G13" s="11"/>
    </row>
    <row r="14" spans="1:10" ht="16.5" x14ac:dyDescent="0.3">
      <c r="A14" s="115">
        <v>0</v>
      </c>
      <c r="B14" s="121" t="s">
        <v>459</v>
      </c>
      <c r="C14" s="242">
        <v>380.23</v>
      </c>
      <c r="D14" s="115"/>
      <c r="G14" s="11"/>
    </row>
    <row r="15" spans="1:10" ht="16.5" x14ac:dyDescent="0.3">
      <c r="A15" s="115">
        <v>1090</v>
      </c>
      <c r="B15" s="121" t="s">
        <v>38</v>
      </c>
      <c r="C15" s="242">
        <v>2600.1799999999998</v>
      </c>
      <c r="D15" s="115"/>
      <c r="I15" s="11"/>
    </row>
    <row r="16" spans="1:10" ht="17.25" thickBot="1" x14ac:dyDescent="0.35">
      <c r="A16" s="315">
        <f>SUM(A8:A15)</f>
        <v>22310.720000000005</v>
      </c>
      <c r="B16" s="127" t="s">
        <v>28</v>
      </c>
      <c r="C16" s="244">
        <f>SUM(C8:C15)</f>
        <v>77748.62999999999</v>
      </c>
      <c r="D16" s="120"/>
      <c r="E16" s="106"/>
      <c r="H16" s="13"/>
    </row>
    <row r="17" spans="1:7" ht="18.75" customHeight="1" thickTop="1" x14ac:dyDescent="0.3">
      <c r="A17" s="128"/>
      <c r="B17" s="121"/>
      <c r="C17" s="242"/>
      <c r="D17" s="115"/>
    </row>
    <row r="18" spans="1:7" ht="15" x14ac:dyDescent="0.3">
      <c r="A18" s="128"/>
      <c r="B18" s="128" t="s">
        <v>29</v>
      </c>
      <c r="C18" s="242"/>
      <c r="D18" s="115"/>
    </row>
    <row r="19" spans="1:7" ht="15" x14ac:dyDescent="0.3">
      <c r="A19" s="115">
        <v>7016</v>
      </c>
      <c r="B19" s="121" t="s">
        <v>30</v>
      </c>
      <c r="C19" s="242">
        <v>8134.58</v>
      </c>
      <c r="D19" s="115"/>
      <c r="G19" s="7"/>
    </row>
    <row r="20" spans="1:7" ht="16.5" x14ac:dyDescent="0.3">
      <c r="A20" s="115">
        <v>932.59</v>
      </c>
      <c r="B20" s="121" t="s">
        <v>31</v>
      </c>
      <c r="C20" s="242">
        <v>888.99</v>
      </c>
      <c r="D20" s="115"/>
      <c r="F20" s="11"/>
      <c r="G20" s="7"/>
    </row>
    <row r="21" spans="1:7" ht="15" x14ac:dyDescent="0.3">
      <c r="A21" s="115">
        <v>99</v>
      </c>
      <c r="B21" s="121" t="s">
        <v>32</v>
      </c>
      <c r="C21" s="242">
        <v>90</v>
      </c>
      <c r="D21" s="115"/>
      <c r="G21" s="7"/>
    </row>
    <row r="22" spans="1:7" ht="15" x14ac:dyDescent="0.3">
      <c r="A22" s="115">
        <v>1539</v>
      </c>
      <c r="B22" s="121" t="s">
        <v>33</v>
      </c>
      <c r="C22" s="242">
        <v>2138</v>
      </c>
      <c r="D22" s="115"/>
      <c r="G22" s="7"/>
    </row>
    <row r="23" spans="1:7" ht="16.5" x14ac:dyDescent="0.3">
      <c r="A23" s="115">
        <v>5571.93</v>
      </c>
      <c r="B23" s="121" t="s">
        <v>34</v>
      </c>
      <c r="C23" s="242">
        <v>2935.17</v>
      </c>
      <c r="D23" s="115"/>
      <c r="F23" s="11"/>
      <c r="G23" s="7"/>
    </row>
    <row r="24" spans="1:7" ht="16.5" x14ac:dyDescent="0.3">
      <c r="A24" s="115">
        <v>100</v>
      </c>
      <c r="B24" s="121" t="s">
        <v>35</v>
      </c>
      <c r="C24" s="242">
        <v>100</v>
      </c>
      <c r="D24" s="115"/>
      <c r="F24" s="11" t="s">
        <v>36</v>
      </c>
      <c r="G24" s="7"/>
    </row>
    <row r="25" spans="1:7" ht="15" x14ac:dyDescent="0.3">
      <c r="A25" s="115">
        <v>1057.83</v>
      </c>
      <c r="B25" s="121" t="s">
        <v>37</v>
      </c>
      <c r="C25" s="242">
        <v>1069.06</v>
      </c>
      <c r="D25" s="115"/>
      <c r="G25" s="7"/>
    </row>
    <row r="26" spans="1:7" ht="16.5" x14ac:dyDescent="0.3">
      <c r="A26" s="115">
        <v>2099.5</v>
      </c>
      <c r="B26" s="121" t="s">
        <v>38</v>
      </c>
      <c r="C26" s="242">
        <v>1063</v>
      </c>
      <c r="D26" s="115"/>
      <c r="F26" s="11"/>
      <c r="G26" s="7"/>
    </row>
    <row r="27" spans="1:7" ht="16.5" x14ac:dyDescent="0.3">
      <c r="A27" s="115">
        <v>6435.55</v>
      </c>
      <c r="B27" s="121" t="s">
        <v>27</v>
      </c>
      <c r="C27" s="242">
        <v>49873.1</v>
      </c>
      <c r="D27" s="115"/>
      <c r="G27" s="30"/>
    </row>
    <row r="28" spans="1:7" ht="16.5" x14ac:dyDescent="0.3">
      <c r="A28" s="115">
        <v>276.83999999999997</v>
      </c>
      <c r="B28" s="121" t="s">
        <v>62</v>
      </c>
      <c r="C28" s="242">
        <v>201.27</v>
      </c>
      <c r="D28" s="115"/>
      <c r="G28" s="30"/>
    </row>
    <row r="29" spans="1:7" ht="16.5" x14ac:dyDescent="0.3">
      <c r="A29" s="115">
        <v>300</v>
      </c>
      <c r="B29" s="121" t="s">
        <v>299</v>
      </c>
      <c r="C29" s="242">
        <v>708.1</v>
      </c>
      <c r="D29" s="115"/>
      <c r="G29" s="30"/>
    </row>
    <row r="30" spans="1:7" ht="16.5" x14ac:dyDescent="0.3">
      <c r="A30" s="115">
        <v>141.66</v>
      </c>
      <c r="B30" s="121" t="s">
        <v>63</v>
      </c>
      <c r="C30" s="242">
        <v>603.16999999999996</v>
      </c>
      <c r="D30" s="115"/>
      <c r="G30" s="30"/>
    </row>
    <row r="31" spans="1:7" ht="16.5" x14ac:dyDescent="0.3">
      <c r="A31" s="316">
        <v>128.69</v>
      </c>
      <c r="B31" s="121" t="s">
        <v>114</v>
      </c>
      <c r="C31" s="245">
        <v>137.07</v>
      </c>
      <c r="D31" s="115"/>
      <c r="G31" s="51"/>
    </row>
    <row r="32" spans="1:7" ht="16.5" x14ac:dyDescent="0.3">
      <c r="A32" s="316">
        <v>1926.83</v>
      </c>
      <c r="B32" s="121" t="s">
        <v>53</v>
      </c>
      <c r="C32" s="245">
        <v>10089.98</v>
      </c>
      <c r="D32" s="115"/>
      <c r="G32" s="51"/>
    </row>
    <row r="33" spans="1:10" ht="17.25" thickBot="1" x14ac:dyDescent="0.35">
      <c r="A33" s="315">
        <f>SUM(A19:A32)</f>
        <v>27625.42</v>
      </c>
      <c r="B33" s="127" t="s">
        <v>39</v>
      </c>
      <c r="C33" s="244">
        <f>SUM(C19:C32)</f>
        <v>78031.490000000005</v>
      </c>
      <c r="D33" s="120"/>
      <c r="E33" s="106"/>
      <c r="G33" s="29"/>
      <c r="H33" s="13"/>
    </row>
    <row r="34" spans="1:10" ht="10.5" customHeight="1" thickTop="1" x14ac:dyDescent="0.3">
      <c r="A34" s="128"/>
      <c r="B34" s="121"/>
      <c r="C34" s="115"/>
      <c r="D34" s="115"/>
    </row>
    <row r="35" spans="1:10" ht="12.75" customHeight="1" x14ac:dyDescent="0.3">
      <c r="A35" s="340" t="s">
        <v>52</v>
      </c>
      <c r="B35" s="340"/>
      <c r="C35" s="340"/>
      <c r="D35" s="340"/>
    </row>
    <row r="36" spans="1:10" ht="16.5" x14ac:dyDescent="0.3">
      <c r="A36" s="115">
        <v>13892.32</v>
      </c>
      <c r="B36" s="121" t="s">
        <v>445</v>
      </c>
      <c r="C36" s="242">
        <v>8577.6200000000008</v>
      </c>
      <c r="D36" s="115"/>
      <c r="E36" s="149"/>
    </row>
    <row r="37" spans="1:10" ht="16.5" x14ac:dyDescent="0.3">
      <c r="A37" s="115">
        <f>A16</f>
        <v>22310.720000000005</v>
      </c>
      <c r="B37" s="121" t="s">
        <v>28</v>
      </c>
      <c r="C37" s="242">
        <f>C16</f>
        <v>77748.62999999999</v>
      </c>
      <c r="D37" s="115"/>
      <c r="E37" s="106"/>
      <c r="F37" s="11"/>
    </row>
    <row r="38" spans="1:10" ht="16.5" x14ac:dyDescent="0.3">
      <c r="A38" s="115">
        <f>A33</f>
        <v>27625.42</v>
      </c>
      <c r="B38" s="127" t="s">
        <v>237</v>
      </c>
      <c r="C38" s="242">
        <f>C33</f>
        <v>78031.490000000005</v>
      </c>
      <c r="D38" s="115"/>
      <c r="E38" s="106"/>
      <c r="F38" s="11"/>
    </row>
    <row r="39" spans="1:10" ht="17.25" thickBot="1" x14ac:dyDescent="0.35">
      <c r="A39" s="116">
        <f>A36+A37-A38</f>
        <v>8577.6200000000099</v>
      </c>
      <c r="B39" s="129" t="s">
        <v>446</v>
      </c>
      <c r="C39" s="246">
        <f>C36+C37-C38</f>
        <v>8294.7599999999802</v>
      </c>
      <c r="D39" s="122"/>
      <c r="E39" s="31"/>
      <c r="I39" s="150"/>
      <c r="J39" s="151"/>
    </row>
    <row r="40" spans="1:10" ht="12.75" customHeight="1" x14ac:dyDescent="0.3">
      <c r="A40" s="341" t="s">
        <v>40</v>
      </c>
      <c r="B40" s="341"/>
      <c r="C40" s="341"/>
      <c r="D40" s="341"/>
      <c r="E40" s="1"/>
    </row>
    <row r="41" spans="1:10" ht="16.5" x14ac:dyDescent="0.3">
      <c r="A41" s="117">
        <v>1843.77</v>
      </c>
      <c r="B41" s="121" t="s">
        <v>41</v>
      </c>
      <c r="C41" s="247">
        <v>1031.51</v>
      </c>
      <c r="E41" s="53"/>
      <c r="F41" s="14"/>
      <c r="G41" s="7"/>
    </row>
    <row r="42" spans="1:10" ht="16.5" x14ac:dyDescent="0.3">
      <c r="A42" s="117">
        <v>6733.85</v>
      </c>
      <c r="B42" s="121" t="s">
        <v>42</v>
      </c>
      <c r="C42" s="247">
        <v>7263.25</v>
      </c>
      <c r="E42" s="31"/>
      <c r="G42" s="7"/>
    </row>
    <row r="43" spans="1:10" ht="17.25" thickBot="1" x14ac:dyDescent="0.35">
      <c r="A43" s="118">
        <f>SUM(A41:A42)</f>
        <v>8577.6200000000008</v>
      </c>
      <c r="B43" s="121"/>
      <c r="C43" s="248">
        <f>SUM(C41:C42)</f>
        <v>8294.76</v>
      </c>
      <c r="G43" s="30"/>
    </row>
    <row r="44" spans="1:10" ht="9" customHeight="1" thickTop="1" x14ac:dyDescent="0.25">
      <c r="A44" s="15"/>
      <c r="G44" s="30"/>
    </row>
    <row r="45" spans="1:10" ht="15.75" x14ac:dyDescent="0.25">
      <c r="A45" s="23" t="s">
        <v>43</v>
      </c>
      <c r="G45" s="30"/>
    </row>
    <row r="46" spans="1:10" ht="18.75" x14ac:dyDescent="0.25">
      <c r="A46" s="32" t="s">
        <v>443</v>
      </c>
      <c r="B46" s="6"/>
      <c r="C46" s="39"/>
      <c r="D46" s="39"/>
    </row>
    <row r="47" spans="1:10" ht="15.75" x14ac:dyDescent="0.25">
      <c r="A47" s="21"/>
    </row>
    <row r="48" spans="1:10" ht="15.75" x14ac:dyDescent="0.25">
      <c r="A48" s="22" t="s">
        <v>57</v>
      </c>
      <c r="C48" s="43" t="s">
        <v>58</v>
      </c>
    </row>
    <row r="49" spans="1:64" ht="15.75" x14ac:dyDescent="0.25">
      <c r="A49" s="13" t="s">
        <v>256</v>
      </c>
      <c r="C49" s="43" t="s">
        <v>59</v>
      </c>
      <c r="D49" s="7" t="s">
        <v>60</v>
      </c>
      <c r="G49" s="13"/>
    </row>
    <row r="50" spans="1:64" ht="15.75" x14ac:dyDescent="0.25">
      <c r="A50" s="22"/>
    </row>
    <row r="51" spans="1:64" x14ac:dyDescent="0.2">
      <c r="A51" s="249" t="s">
        <v>413</v>
      </c>
      <c r="B51" s="249"/>
      <c r="C51" s="309">
        <v>380.23</v>
      </c>
      <c r="D51" s="41"/>
    </row>
    <row r="52" spans="1:64" ht="15.75" x14ac:dyDescent="0.25">
      <c r="A52" s="22"/>
      <c r="B52" s="249" t="s">
        <v>501</v>
      </c>
    </row>
    <row r="53" spans="1:64" ht="15.75" x14ac:dyDescent="0.25">
      <c r="A53" s="22"/>
    </row>
    <row r="54" spans="1:64" ht="15.75" x14ac:dyDescent="0.25">
      <c r="A54" s="22"/>
    </row>
    <row r="55" spans="1:64" ht="20.25" x14ac:dyDescent="0.3">
      <c r="A55" s="20"/>
      <c r="B55" s="20"/>
    </row>
    <row r="56" spans="1:64" ht="15.75" x14ac:dyDescent="0.25">
      <c r="A56" s="24"/>
      <c r="B56" s="24"/>
    </row>
    <row r="57" spans="1:64" ht="15.75" x14ac:dyDescent="0.25">
      <c r="A57" s="23"/>
    </row>
    <row r="58" spans="1:64" ht="15.75" x14ac:dyDescent="0.25">
      <c r="A58" s="23"/>
      <c r="C58" s="39"/>
      <c r="D58" s="39"/>
    </row>
    <row r="59" spans="1:64" ht="15.75" x14ac:dyDescent="0.25">
      <c r="B59" s="11"/>
      <c r="E59" s="16"/>
    </row>
    <row r="60" spans="1:64" ht="15.75" x14ac:dyDescent="0.25">
      <c r="A60" s="50"/>
      <c r="B60" s="11"/>
      <c r="C60" s="30"/>
      <c r="I60" s="11"/>
      <c r="P60" s="11"/>
      <c r="R60" s="11"/>
      <c r="W60" s="11"/>
      <c r="Y60" s="11"/>
      <c r="AE60" s="11"/>
      <c r="AG60" s="11"/>
      <c r="AN60" s="11"/>
      <c r="AP60" s="11"/>
      <c r="AV60" s="11"/>
      <c r="AX60" s="11"/>
      <c r="BC60" s="11"/>
      <c r="BE60" s="11"/>
      <c r="BL60" s="11"/>
    </row>
    <row r="61" spans="1:64" ht="18.75" x14ac:dyDescent="0.3">
      <c r="A61" s="50"/>
      <c r="B61" s="45"/>
      <c r="C61" s="30"/>
      <c r="E61" s="7"/>
      <c r="I61" s="11"/>
      <c r="P61" s="11"/>
      <c r="R61" s="11"/>
      <c r="W61" s="11"/>
      <c r="Y61" s="11"/>
      <c r="AE61" s="11"/>
      <c r="AG61" s="11"/>
      <c r="AN61" s="11"/>
      <c r="AP61" s="11"/>
      <c r="AV61" s="11"/>
      <c r="AX61" s="11"/>
      <c r="BC61" s="11"/>
      <c r="BE61" s="11"/>
      <c r="BL61" s="11"/>
    </row>
    <row r="62" spans="1:64" ht="15.75" x14ac:dyDescent="0.25">
      <c r="A62" s="50"/>
      <c r="B62" s="11"/>
      <c r="C62" s="30"/>
      <c r="E62" s="7"/>
      <c r="I62" s="11"/>
      <c r="P62" s="11"/>
      <c r="R62" s="11"/>
      <c r="W62" s="11"/>
      <c r="Y62" s="11"/>
      <c r="AE62" s="11"/>
      <c r="AG62" s="11"/>
      <c r="AN62" s="11"/>
      <c r="AP62" s="11"/>
      <c r="AV62" s="11"/>
      <c r="AX62" s="11"/>
      <c r="BC62" s="11"/>
      <c r="BE62" s="11"/>
      <c r="BL62" s="11"/>
    </row>
    <row r="63" spans="1:64" ht="18.75" x14ac:dyDescent="0.3">
      <c r="A63" s="50"/>
      <c r="B63" s="45"/>
      <c r="C63" s="30"/>
      <c r="E63" s="7"/>
      <c r="I63" s="11"/>
      <c r="P63" s="11"/>
      <c r="R63" s="11"/>
      <c r="W63" s="11"/>
      <c r="Y63" s="11"/>
      <c r="AE63" s="11"/>
      <c r="AG63" s="11"/>
      <c r="AN63" s="11"/>
      <c r="AP63" s="11"/>
      <c r="AV63" s="11"/>
      <c r="AX63" s="11"/>
      <c r="BC63" s="11"/>
      <c r="BE63" s="11"/>
      <c r="BL63" s="11"/>
    </row>
    <row r="64" spans="1:64" ht="15.75" x14ac:dyDescent="0.25">
      <c r="A64" s="50"/>
      <c r="B64" s="11"/>
      <c r="C64" s="30"/>
      <c r="E64" s="7"/>
      <c r="I64" s="11"/>
      <c r="P64" s="11"/>
      <c r="R64" s="11"/>
      <c r="W64" s="11"/>
      <c r="Y64" s="11"/>
      <c r="AE64" s="11"/>
      <c r="AG64" s="11"/>
      <c r="AN64" s="11"/>
      <c r="AP64" s="11"/>
      <c r="AV64" s="11"/>
      <c r="AX64" s="11"/>
      <c r="BC64" s="11"/>
      <c r="BE64" s="11"/>
      <c r="BL64" s="11"/>
    </row>
    <row r="65" spans="1:64" ht="15.75" x14ac:dyDescent="0.25">
      <c r="A65" s="50"/>
      <c r="B65" s="11"/>
      <c r="C65" s="30"/>
      <c r="E65" s="44"/>
      <c r="I65" s="11"/>
      <c r="P65" s="11"/>
      <c r="R65" s="11"/>
      <c r="W65" s="11"/>
      <c r="Y65" s="11"/>
      <c r="AE65" s="11"/>
      <c r="AG65" s="11"/>
      <c r="AN65" s="11"/>
      <c r="AP65" s="11"/>
      <c r="AV65" s="11"/>
      <c r="AX65" s="11"/>
      <c r="BC65" s="11"/>
      <c r="BE65" s="11"/>
      <c r="BL65" s="11"/>
    </row>
    <row r="66" spans="1:64" ht="15.75" x14ac:dyDescent="0.25">
      <c r="A66" s="23"/>
      <c r="B66" s="11"/>
    </row>
    <row r="67" spans="1:64" ht="15.75" x14ac:dyDescent="0.25">
      <c r="A67" s="50"/>
      <c r="B67" s="11"/>
      <c r="C67" s="30"/>
      <c r="E67" s="44"/>
      <c r="I67" s="11"/>
      <c r="P67" s="11"/>
      <c r="R67" s="11"/>
      <c r="W67" s="11"/>
      <c r="Y67" s="11"/>
      <c r="AE67" s="11"/>
      <c r="AG67" s="11"/>
      <c r="AN67" s="11"/>
      <c r="AP67" s="11"/>
      <c r="AV67" s="11"/>
      <c r="AX67" s="11"/>
      <c r="BC67" s="11"/>
      <c r="BE67" s="11"/>
      <c r="BL67" s="11"/>
    </row>
    <row r="68" spans="1:64" ht="15.75" x14ac:dyDescent="0.25">
      <c r="A68" s="50"/>
      <c r="B68" s="11"/>
      <c r="C68" s="30"/>
      <c r="E68" s="44"/>
      <c r="I68" s="11"/>
      <c r="P68" s="11"/>
      <c r="R68" s="11"/>
      <c r="W68" s="11"/>
      <c r="Y68" s="11"/>
      <c r="AE68" s="11"/>
      <c r="AG68" s="11"/>
      <c r="AN68" s="11"/>
      <c r="AP68" s="11"/>
      <c r="AV68" s="11"/>
      <c r="AX68" s="11"/>
      <c r="BC68" s="11"/>
      <c r="BE68" s="11"/>
      <c r="BL68" s="11"/>
    </row>
    <row r="69" spans="1:64" ht="15.75" x14ac:dyDescent="0.25">
      <c r="B69" s="11"/>
      <c r="C69" s="30"/>
      <c r="E69" s="44"/>
      <c r="I69" s="11"/>
      <c r="P69" s="11"/>
      <c r="R69" s="11"/>
      <c r="W69" s="11"/>
      <c r="Y69" s="11"/>
      <c r="AE69" s="11"/>
      <c r="AG69" s="11"/>
      <c r="AN69" s="11"/>
      <c r="AP69" s="11"/>
      <c r="AV69" s="11"/>
      <c r="AX69" s="11"/>
      <c r="BC69" s="11"/>
      <c r="BE69" s="11"/>
      <c r="BL69" s="11"/>
    </row>
    <row r="70" spans="1:64" ht="15.75" x14ac:dyDescent="0.25">
      <c r="B70" s="11"/>
      <c r="C70" s="30"/>
      <c r="E70" s="44"/>
      <c r="I70" s="11"/>
      <c r="P70" s="11"/>
      <c r="R70" s="11"/>
      <c r="W70" s="11"/>
      <c r="Y70" s="11"/>
      <c r="AE70" s="11"/>
      <c r="AG70" s="11"/>
      <c r="AN70" s="11"/>
      <c r="AP70" s="11"/>
      <c r="AV70" s="11"/>
      <c r="AX70" s="11"/>
      <c r="BC70" s="11"/>
      <c r="BE70" s="11"/>
      <c r="BL70" s="11"/>
    </row>
    <row r="71" spans="1:64" ht="15.75" x14ac:dyDescent="0.25">
      <c r="A71" s="23"/>
      <c r="B71" s="11"/>
      <c r="E71" s="44"/>
    </row>
    <row r="72" spans="1:64" ht="15.75" x14ac:dyDescent="0.25">
      <c r="A72" s="23"/>
      <c r="B72" s="11"/>
    </row>
    <row r="73" spans="1:64" ht="15.75" x14ac:dyDescent="0.25">
      <c r="A73" s="23"/>
      <c r="B73" s="11"/>
      <c r="E73" s="44"/>
    </row>
    <row r="74" spans="1:64" ht="15.75" x14ac:dyDescent="0.25">
      <c r="A74" s="23"/>
      <c r="B74" s="11"/>
      <c r="E74" s="44"/>
    </row>
    <row r="75" spans="1:64" ht="15.75" x14ac:dyDescent="0.25">
      <c r="A75" s="23"/>
      <c r="B75" s="11"/>
      <c r="C75" s="46"/>
      <c r="E75" s="44"/>
    </row>
    <row r="76" spans="1:64" ht="15.75" x14ac:dyDescent="0.25">
      <c r="A76" s="23"/>
      <c r="B76" s="11"/>
      <c r="C76" s="46"/>
      <c r="E76" s="44"/>
    </row>
    <row r="77" spans="1:64" ht="15.75" x14ac:dyDescent="0.25">
      <c r="A77" s="23"/>
      <c r="B77" s="11"/>
      <c r="C77" s="46"/>
      <c r="E77" s="44"/>
    </row>
    <row r="78" spans="1:64" ht="15.75" x14ac:dyDescent="0.25">
      <c r="A78" s="23"/>
      <c r="B78" s="11"/>
      <c r="C78" s="46"/>
      <c r="E78" s="44"/>
    </row>
    <row r="79" spans="1:64" ht="15.75" x14ac:dyDescent="0.25">
      <c r="A79" s="23"/>
      <c r="B79" s="11"/>
      <c r="C79" s="46"/>
      <c r="E79" s="44"/>
    </row>
    <row r="80" spans="1:64" ht="15.75" x14ac:dyDescent="0.25">
      <c r="A80" s="23"/>
      <c r="B80" s="11"/>
      <c r="C80" s="46"/>
      <c r="E80" s="44"/>
    </row>
    <row r="81" spans="1:5" ht="18.75" x14ac:dyDescent="0.3">
      <c r="A81" s="23"/>
      <c r="B81" s="45"/>
    </row>
    <row r="82" spans="1:5" s="11" customFormat="1" ht="15.75" x14ac:dyDescent="0.25">
      <c r="A82" s="23"/>
      <c r="C82" s="30"/>
      <c r="D82" s="30"/>
    </row>
    <row r="83" spans="1:5" s="11" customFormat="1" ht="15.75" x14ac:dyDescent="0.25">
      <c r="A83" s="23"/>
      <c r="C83" s="30"/>
      <c r="D83" s="30"/>
      <c r="E83" s="14"/>
    </row>
    <row r="84" spans="1:5" s="11" customFormat="1" ht="15.75" x14ac:dyDescent="0.25">
      <c r="A84" s="23"/>
      <c r="C84" s="30"/>
      <c r="D84" s="30"/>
      <c r="E84" s="14"/>
    </row>
    <row r="85" spans="1:5" s="11" customFormat="1" ht="15.75" x14ac:dyDescent="0.25">
      <c r="C85" s="30"/>
      <c r="D85" s="30"/>
      <c r="E85" s="14"/>
    </row>
    <row r="86" spans="1:5" s="11" customFormat="1" ht="15.75" x14ac:dyDescent="0.25">
      <c r="C86" s="30"/>
      <c r="D86" s="30"/>
      <c r="E86" s="14"/>
    </row>
    <row r="87" spans="1:5" s="11" customFormat="1" ht="15.75" x14ac:dyDescent="0.25">
      <c r="C87" s="30"/>
      <c r="D87" s="30"/>
      <c r="E87" s="14"/>
    </row>
    <row r="88" spans="1:5" s="11" customFormat="1" ht="15.75" x14ac:dyDescent="0.25">
      <c r="C88" s="30"/>
      <c r="D88" s="30"/>
      <c r="E88" s="14"/>
    </row>
    <row r="89" spans="1:5" s="11" customFormat="1" ht="15.75" x14ac:dyDescent="0.25">
      <c r="C89" s="30"/>
      <c r="D89" s="30"/>
      <c r="E89" s="14"/>
    </row>
    <row r="90" spans="1:5" s="11" customFormat="1" ht="15.75" x14ac:dyDescent="0.25">
      <c r="C90" s="30"/>
      <c r="D90" s="30"/>
      <c r="E90" s="14"/>
    </row>
    <row r="91" spans="1:5" s="11" customFormat="1" ht="15.75" x14ac:dyDescent="0.25">
      <c r="C91" s="30"/>
      <c r="D91" s="30"/>
      <c r="E91" s="14"/>
    </row>
    <row r="92" spans="1:5" s="11" customFormat="1" ht="15.75" x14ac:dyDescent="0.25">
      <c r="C92" s="30"/>
      <c r="D92" s="30"/>
      <c r="E92" s="14"/>
    </row>
    <row r="93" spans="1:5" s="11" customFormat="1" ht="15.75" x14ac:dyDescent="0.25">
      <c r="C93" s="30"/>
      <c r="D93" s="30"/>
      <c r="E93" s="14"/>
    </row>
    <row r="94" spans="1:5" s="11" customFormat="1" ht="15.75" x14ac:dyDescent="0.25">
      <c r="C94" s="30"/>
      <c r="D94" s="30"/>
      <c r="E94" s="14"/>
    </row>
    <row r="95" spans="1:5" s="11" customFormat="1" ht="18.75" x14ac:dyDescent="0.3">
      <c r="A95" s="23"/>
      <c r="B95" s="45"/>
      <c r="C95" s="30"/>
      <c r="D95" s="30"/>
      <c r="E95" s="23"/>
    </row>
    <row r="96" spans="1:5" s="11" customFormat="1" ht="15.75" x14ac:dyDescent="0.25">
      <c r="A96" s="23"/>
      <c r="C96" s="30"/>
      <c r="D96" s="30"/>
    </row>
    <row r="97" spans="1:5" s="11" customFormat="1" ht="15.75" x14ac:dyDescent="0.25">
      <c r="A97" s="23"/>
      <c r="C97" s="30"/>
      <c r="D97" s="30"/>
    </row>
    <row r="98" spans="1:5" s="13" customFormat="1" ht="15.75" x14ac:dyDescent="0.25">
      <c r="A98" s="22"/>
      <c r="C98" s="43"/>
      <c r="D98" s="43"/>
      <c r="E98" s="22"/>
    </row>
    <row r="99" spans="1:5" s="27" customFormat="1" ht="15.75" x14ac:dyDescent="0.25">
      <c r="A99" s="22"/>
      <c r="C99" s="41"/>
      <c r="D99" s="41"/>
      <c r="E99" s="49"/>
    </row>
    <row r="100" spans="1:5" ht="15.75" x14ac:dyDescent="0.25">
      <c r="A100" s="23"/>
    </row>
    <row r="101" spans="1:5" ht="15.75" x14ac:dyDescent="0.25">
      <c r="A101" s="23"/>
    </row>
    <row r="102" spans="1:5" ht="15.75" x14ac:dyDescent="0.25">
      <c r="A102" s="23"/>
      <c r="E102" s="44"/>
    </row>
    <row r="103" spans="1:5" ht="15.75" x14ac:dyDescent="0.25">
      <c r="A103" s="23"/>
    </row>
    <row r="104" spans="1:5" ht="15.75" x14ac:dyDescent="0.25">
      <c r="A104" s="23"/>
    </row>
    <row r="105" spans="1:5" ht="15.75" x14ac:dyDescent="0.25">
      <c r="A105" s="23"/>
    </row>
    <row r="106" spans="1:5" ht="15.75" x14ac:dyDescent="0.25">
      <c r="A106" s="23"/>
    </row>
    <row r="107" spans="1:5" ht="15.75" x14ac:dyDescent="0.25">
      <c r="A107" s="23"/>
    </row>
    <row r="108" spans="1:5" ht="15.75" x14ac:dyDescent="0.25">
      <c r="A108" s="23"/>
    </row>
    <row r="109" spans="1:5" ht="15.75" x14ac:dyDescent="0.25">
      <c r="A109" s="23"/>
    </row>
    <row r="110" spans="1:5" ht="15.75" x14ac:dyDescent="0.25">
      <c r="A110" s="23"/>
    </row>
    <row r="111" spans="1:5" ht="15.75" x14ac:dyDescent="0.25">
      <c r="A111" s="23"/>
    </row>
    <row r="112" spans="1:5" ht="15.75" x14ac:dyDescent="0.25">
      <c r="A112" s="23"/>
    </row>
    <row r="113" spans="1:10" ht="15.75" x14ac:dyDescent="0.25">
      <c r="A113" s="23"/>
    </row>
    <row r="114" spans="1:10" ht="15.75" x14ac:dyDescent="0.25">
      <c r="A114" s="23"/>
    </row>
    <row r="115" spans="1:10" ht="15.75" x14ac:dyDescent="0.25">
      <c r="A115" s="23"/>
    </row>
    <row r="116" spans="1:10" ht="15.75" x14ac:dyDescent="0.25">
      <c r="A116" s="23"/>
    </row>
    <row r="117" spans="1:10" ht="15.75" x14ac:dyDescent="0.25">
      <c r="A117" s="23"/>
    </row>
    <row r="118" spans="1:10" ht="15.75" x14ac:dyDescent="0.25">
      <c r="A118" s="23"/>
    </row>
    <row r="119" spans="1:10" ht="15.75" x14ac:dyDescent="0.25">
      <c r="A119" s="23"/>
    </row>
    <row r="120" spans="1:10" ht="15.75" x14ac:dyDescent="0.25">
      <c r="A120" s="23"/>
    </row>
    <row r="121" spans="1:10" ht="20.25" x14ac:dyDescent="0.3">
      <c r="A121" s="20"/>
      <c r="B121" s="20"/>
      <c r="C121" s="20" t="s">
        <v>85</v>
      </c>
    </row>
    <row r="122" spans="1:10" ht="15.75" x14ac:dyDescent="0.25">
      <c r="A122" s="25"/>
      <c r="B122" s="25"/>
      <c r="C122" s="25" t="s">
        <v>86</v>
      </c>
    </row>
    <row r="123" spans="1:10" ht="15.75" x14ac:dyDescent="0.25">
      <c r="A123" s="25"/>
    </row>
    <row r="124" spans="1:10" ht="15.75" x14ac:dyDescent="0.25">
      <c r="A124" s="26" t="s">
        <v>91</v>
      </c>
    </row>
    <row r="125" spans="1:10" ht="15.75" x14ac:dyDescent="0.25">
      <c r="A125" s="23"/>
      <c r="J125" s="11"/>
    </row>
    <row r="126" spans="1:10" ht="15.75" x14ac:dyDescent="0.25">
      <c r="A126" s="23" t="s">
        <v>24</v>
      </c>
      <c r="B126" s="11"/>
      <c r="C126" s="7">
        <v>11000</v>
      </c>
      <c r="I126" s="11"/>
    </row>
    <row r="127" spans="1:10" ht="15.75" x14ac:dyDescent="0.25">
      <c r="A127" s="23" t="s">
        <v>64</v>
      </c>
      <c r="B127" s="11"/>
      <c r="C127" s="7">
        <v>136</v>
      </c>
      <c r="I127" s="11"/>
    </row>
    <row r="128" spans="1:10" ht="15.75" x14ac:dyDescent="0.25">
      <c r="A128" s="23" t="s">
        <v>87</v>
      </c>
      <c r="B128" s="11"/>
      <c r="C128" s="7">
        <v>20</v>
      </c>
      <c r="H128" s="11"/>
    </row>
    <row r="129" spans="1:9" ht="15.75" x14ac:dyDescent="0.25">
      <c r="A129" s="23" t="s">
        <v>88</v>
      </c>
      <c r="C129" s="7">
        <v>300</v>
      </c>
      <c r="H129" s="11"/>
    </row>
    <row r="130" spans="1:9" ht="15.75" x14ac:dyDescent="0.25">
      <c r="A130" s="23" t="s">
        <v>89</v>
      </c>
      <c r="C130" s="7">
        <v>50</v>
      </c>
      <c r="I130" s="11"/>
    </row>
    <row r="131" spans="1:9" ht="15.75" x14ac:dyDescent="0.25">
      <c r="A131" s="23" t="s">
        <v>90</v>
      </c>
      <c r="C131" s="7">
        <v>850</v>
      </c>
      <c r="G131" s="11"/>
    </row>
    <row r="132" spans="1:9" ht="15.75" x14ac:dyDescent="0.25">
      <c r="A132" s="23"/>
    </row>
    <row r="133" spans="1:9" ht="16.5" thickBot="1" x14ac:dyDescent="0.3">
      <c r="A133" s="22" t="s">
        <v>45</v>
      </c>
      <c r="C133" s="28">
        <f>SUM(C126:C132)</f>
        <v>12356</v>
      </c>
      <c r="I133" s="18"/>
    </row>
    <row r="134" spans="1:9" ht="16.5" thickTop="1" x14ac:dyDescent="0.25">
      <c r="A134" s="22"/>
    </row>
    <row r="135" spans="1:9" ht="15.75" x14ac:dyDescent="0.25">
      <c r="A135" s="22"/>
    </row>
    <row r="136" spans="1:9" ht="15.75" x14ac:dyDescent="0.25">
      <c r="A136" s="26" t="s">
        <v>29</v>
      </c>
    </row>
    <row r="137" spans="1:9" ht="15.75" x14ac:dyDescent="0.25">
      <c r="A137" s="22"/>
    </row>
    <row r="138" spans="1:9" ht="15.75" x14ac:dyDescent="0.25">
      <c r="A138" s="23" t="s">
        <v>46</v>
      </c>
      <c r="C138" s="7">
        <v>4500</v>
      </c>
      <c r="I138" s="11"/>
    </row>
    <row r="139" spans="1:9" ht="15.75" x14ac:dyDescent="0.25">
      <c r="A139" s="23" t="s">
        <v>31</v>
      </c>
      <c r="C139" s="7">
        <v>800</v>
      </c>
      <c r="H139" s="11"/>
    </row>
    <row r="140" spans="1:9" ht="15.75" x14ac:dyDescent="0.25">
      <c r="A140" s="23" t="s">
        <v>47</v>
      </c>
      <c r="C140" s="7">
        <v>1250</v>
      </c>
      <c r="I140" s="11"/>
    </row>
    <row r="141" spans="1:9" ht="15.75" x14ac:dyDescent="0.25">
      <c r="A141" s="23" t="s">
        <v>32</v>
      </c>
      <c r="C141" s="7">
        <v>140</v>
      </c>
      <c r="I141" s="11"/>
    </row>
    <row r="142" spans="1:9" ht="15.75" x14ac:dyDescent="0.25">
      <c r="A142" s="23" t="s">
        <v>33</v>
      </c>
      <c r="C142" s="7">
        <v>2000</v>
      </c>
      <c r="I142" s="11"/>
    </row>
    <row r="143" spans="1:9" ht="15.75" x14ac:dyDescent="0.25">
      <c r="A143" s="23" t="s">
        <v>48</v>
      </c>
      <c r="C143" s="7">
        <v>500</v>
      </c>
      <c r="I143" s="11"/>
    </row>
    <row r="144" spans="1:9" ht="15.75" x14ac:dyDescent="0.25">
      <c r="A144" s="23" t="s">
        <v>38</v>
      </c>
      <c r="C144" s="7">
        <v>1000</v>
      </c>
      <c r="H144" s="11"/>
    </row>
    <row r="145" spans="1:9" ht="15.75" x14ac:dyDescent="0.25">
      <c r="A145" s="23" t="s">
        <v>49</v>
      </c>
      <c r="C145" s="7">
        <v>250</v>
      </c>
      <c r="I145" s="11"/>
    </row>
    <row r="146" spans="1:9" ht="15.75" x14ac:dyDescent="0.25">
      <c r="A146" s="23" t="s">
        <v>27</v>
      </c>
      <c r="C146" s="7">
        <v>1000</v>
      </c>
      <c r="I146" s="11"/>
    </row>
    <row r="147" spans="1:9" ht="15.75" x14ac:dyDescent="0.25">
      <c r="A147" s="23" t="s">
        <v>50</v>
      </c>
      <c r="C147" s="7">
        <v>750</v>
      </c>
      <c r="I147" s="11"/>
    </row>
    <row r="148" spans="1:9" ht="15.75" x14ac:dyDescent="0.25">
      <c r="A148" s="23" t="s">
        <v>92</v>
      </c>
      <c r="C148" s="7">
        <v>1000</v>
      </c>
      <c r="I148" s="11"/>
    </row>
    <row r="149" spans="1:9" ht="15.75" x14ac:dyDescent="0.25">
      <c r="A149" s="23" t="s">
        <v>95</v>
      </c>
      <c r="C149" s="7">
        <v>10000</v>
      </c>
      <c r="I149" s="11"/>
    </row>
    <row r="150" spans="1:9" ht="15.75" x14ac:dyDescent="0.25">
      <c r="A150" s="23"/>
    </row>
    <row r="151" spans="1:9" ht="16.5" thickBot="1" x14ac:dyDescent="0.3">
      <c r="A151" s="22" t="s">
        <v>51</v>
      </c>
      <c r="C151" s="28">
        <f>SUM(C138:C150)</f>
        <v>23190</v>
      </c>
      <c r="I151" s="13"/>
    </row>
    <row r="152" spans="1:9" ht="16.5" thickTop="1" x14ac:dyDescent="0.25">
      <c r="A152" s="22"/>
    </row>
    <row r="153" spans="1:9" ht="15.75" x14ac:dyDescent="0.25">
      <c r="A153" s="22"/>
    </row>
    <row r="154" spans="1:9" ht="15.75" x14ac:dyDescent="0.25">
      <c r="A154" s="26"/>
      <c r="B154" t="s">
        <v>93</v>
      </c>
      <c r="C154" s="7">
        <v>9500</v>
      </c>
    </row>
    <row r="155" spans="1:9" ht="15.75" x14ac:dyDescent="0.25">
      <c r="A155" s="22"/>
      <c r="B155" t="s">
        <v>94</v>
      </c>
      <c r="C155" s="7">
        <f>C133</f>
        <v>12356</v>
      </c>
    </row>
    <row r="156" spans="1:9" ht="15.75" x14ac:dyDescent="0.25">
      <c r="A156" s="23"/>
      <c r="C156" s="40">
        <f>SUM(C154:C155)</f>
        <v>21856</v>
      </c>
      <c r="I156" s="19"/>
    </row>
    <row r="157" spans="1:9" ht="15.75" x14ac:dyDescent="0.25">
      <c r="A157" s="23"/>
      <c r="C157" s="40"/>
      <c r="I157" s="19"/>
    </row>
    <row r="158" spans="1:9" ht="15.75" x14ac:dyDescent="0.25">
      <c r="A158" s="23"/>
      <c r="B158" t="s">
        <v>97</v>
      </c>
      <c r="C158" s="40">
        <f>C151</f>
        <v>23190</v>
      </c>
    </row>
    <row r="159" spans="1:9" ht="15.75" x14ac:dyDescent="0.25">
      <c r="A159" s="23"/>
      <c r="B159" s="11"/>
    </row>
    <row r="160" spans="1:9" ht="16.5" thickBot="1" x14ac:dyDescent="0.3">
      <c r="A160" s="23"/>
      <c r="B160" s="2" t="s">
        <v>96</v>
      </c>
      <c r="C160" s="47">
        <f>C156-C158</f>
        <v>-1334</v>
      </c>
      <c r="I160" s="11"/>
    </row>
    <row r="161" spans="1:9" ht="16.5" thickTop="1" x14ac:dyDescent="0.25">
      <c r="A161" s="23"/>
    </row>
    <row r="162" spans="1:9" ht="15.75" x14ac:dyDescent="0.25">
      <c r="A162" s="23"/>
      <c r="I162" s="19"/>
    </row>
    <row r="163" spans="1:9" ht="15.75" x14ac:dyDescent="0.25">
      <c r="A163" s="22" t="s">
        <v>98</v>
      </c>
    </row>
    <row r="164" spans="1:9" ht="15.75" x14ac:dyDescent="0.25">
      <c r="A164" s="22" t="s">
        <v>100</v>
      </c>
    </row>
    <row r="165" spans="1:9" x14ac:dyDescent="0.2">
      <c r="A165" s="3" t="s">
        <v>99</v>
      </c>
    </row>
    <row r="167" spans="1:9" x14ac:dyDescent="0.2">
      <c r="A167" s="1" t="s">
        <v>103</v>
      </c>
      <c r="B167" t="s">
        <v>101</v>
      </c>
    </row>
    <row r="168" spans="1:9" x14ac:dyDescent="0.2">
      <c r="A168" s="1" t="s">
        <v>104</v>
      </c>
      <c r="B168" t="s">
        <v>102</v>
      </c>
    </row>
  </sheetData>
  <mergeCells count="2">
    <mergeCell ref="A35:D35"/>
    <mergeCell ref="A40:D40"/>
  </mergeCells>
  <phoneticPr fontId="2" type="noConversion"/>
  <pageMargins left="0.74803149606299213" right="0.74803149606299213" top="0" bottom="0.39370078740157483" header="0" footer="0.51181102362204722"/>
  <pageSetup paperSize="9" scale="97" orientation="portrait" r:id="rId1"/>
  <headerFooter alignWithMargins="0"/>
  <rowBreaks count="1" manualBreakCount="1">
    <brk id="119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46"/>
  <sheetViews>
    <sheetView view="pageBreakPreview" zoomScale="75" zoomScaleNormal="80" zoomScaleSheetLayoutView="75" workbookViewId="0">
      <pane ySplit="3" topLeftCell="A112" activePane="bottomLeft" state="frozen"/>
      <selection pane="bottomLeft" activeCell="C18" sqref="C18"/>
    </sheetView>
  </sheetViews>
  <sheetFormatPr defaultRowHeight="18" x14ac:dyDescent="0.25"/>
  <cols>
    <col min="1" max="1" width="10.85546875" style="4" bestFit="1" customWidth="1"/>
    <col min="2" max="2" width="10.85546875" style="58" customWidth="1"/>
    <col min="3" max="3" width="50.5703125" customWidth="1"/>
    <col min="4" max="4" width="15.5703125" style="96" bestFit="1" customWidth="1"/>
    <col min="5" max="5" width="15.7109375" style="96" customWidth="1"/>
    <col min="6" max="6" width="11.5703125" style="96" bestFit="1" customWidth="1"/>
    <col min="7" max="8" width="15.5703125" style="96" customWidth="1"/>
    <col min="9" max="9" width="16.42578125" style="96" customWidth="1"/>
    <col min="10" max="10" width="13.140625" style="96" bestFit="1" customWidth="1"/>
    <col min="11" max="11" width="15.28515625" style="100" customWidth="1"/>
    <col min="12" max="12" width="16.5703125" style="96" customWidth="1"/>
    <col min="13" max="13" width="17.140625" style="96" bestFit="1" customWidth="1"/>
    <col min="14" max="14" width="13.140625" style="96" bestFit="1" customWidth="1"/>
    <col min="15" max="15" width="13.140625" style="96" customWidth="1"/>
    <col min="16" max="16" width="13.140625" style="96" bestFit="1" customWidth="1"/>
    <col min="17" max="17" width="13.7109375" style="96" customWidth="1"/>
    <col min="18" max="18" width="15.85546875" style="101" customWidth="1"/>
    <col min="19" max="19" width="17.7109375" style="102" customWidth="1"/>
  </cols>
  <sheetData>
    <row r="1" spans="1:19" ht="18.75" thickBot="1" x14ac:dyDescent="0.3">
      <c r="A1" s="33"/>
      <c r="B1" s="166"/>
      <c r="C1" s="34"/>
      <c r="D1" s="91"/>
      <c r="E1" s="91" t="s">
        <v>315</v>
      </c>
      <c r="F1" s="91"/>
      <c r="G1" s="92"/>
      <c r="H1" s="92"/>
      <c r="I1" s="92"/>
      <c r="J1" s="92"/>
      <c r="K1" s="93"/>
      <c r="L1" s="92"/>
      <c r="M1" s="92"/>
      <c r="N1" s="92"/>
      <c r="O1" s="92"/>
      <c r="P1" s="92"/>
      <c r="Q1" s="92"/>
      <c r="R1" s="94"/>
      <c r="S1" s="95"/>
    </row>
    <row r="2" spans="1:19" ht="18.75" thickBot="1" x14ac:dyDescent="0.3">
      <c r="A2" s="9"/>
      <c r="D2" s="182" t="s">
        <v>254</v>
      </c>
      <c r="E2" s="182" t="s">
        <v>55</v>
      </c>
      <c r="F2" s="182" t="s">
        <v>13</v>
      </c>
      <c r="G2" s="182" t="s">
        <v>1</v>
      </c>
      <c r="H2" s="182" t="s">
        <v>381</v>
      </c>
      <c r="I2" s="182" t="s">
        <v>11</v>
      </c>
      <c r="J2" s="185">
        <v>10.81</v>
      </c>
      <c r="K2" s="183"/>
      <c r="L2" s="184" t="s">
        <v>20</v>
      </c>
      <c r="M2" s="179"/>
      <c r="N2" s="179"/>
      <c r="O2" s="179" t="s">
        <v>300</v>
      </c>
      <c r="P2" s="179"/>
      <c r="Q2" s="179" t="s">
        <v>213</v>
      </c>
      <c r="R2" s="180"/>
      <c r="S2" s="181"/>
    </row>
    <row r="3" spans="1:19" x14ac:dyDescent="0.25">
      <c r="A3" s="227" t="s">
        <v>0</v>
      </c>
      <c r="B3" s="228" t="s">
        <v>283</v>
      </c>
      <c r="C3" s="229" t="s">
        <v>215</v>
      </c>
      <c r="D3" s="230" t="s">
        <v>253</v>
      </c>
      <c r="E3" s="231" t="s">
        <v>56</v>
      </c>
      <c r="F3" s="231" t="s">
        <v>14</v>
      </c>
      <c r="G3" s="231" t="s">
        <v>2</v>
      </c>
      <c r="H3" s="231" t="s">
        <v>382</v>
      </c>
      <c r="I3" s="231" t="s">
        <v>12</v>
      </c>
      <c r="J3" s="232" t="s">
        <v>3</v>
      </c>
      <c r="K3" s="233" t="s">
        <v>15</v>
      </c>
      <c r="L3" s="234" t="s">
        <v>21</v>
      </c>
      <c r="M3" s="235" t="s">
        <v>9</v>
      </c>
      <c r="N3" s="235" t="s">
        <v>62</v>
      </c>
      <c r="O3" s="235" t="s">
        <v>301</v>
      </c>
      <c r="P3" s="235" t="s">
        <v>63</v>
      </c>
      <c r="Q3" s="235" t="s">
        <v>214</v>
      </c>
      <c r="R3" s="236" t="s">
        <v>4</v>
      </c>
      <c r="S3" s="237" t="s">
        <v>5</v>
      </c>
    </row>
    <row r="4" spans="1:19" s="299" customFormat="1" x14ac:dyDescent="0.25">
      <c r="A4" s="112" t="s">
        <v>321</v>
      </c>
      <c r="B4" s="188">
        <v>1</v>
      </c>
      <c r="C4" s="110" t="s">
        <v>322</v>
      </c>
      <c r="D4" s="159"/>
      <c r="E4" s="159"/>
      <c r="F4" s="159">
        <v>45</v>
      </c>
      <c r="G4" s="159"/>
      <c r="H4" s="159"/>
      <c r="I4" s="159"/>
      <c r="J4" s="159"/>
      <c r="K4" s="160"/>
      <c r="L4" s="159">
        <v>363</v>
      </c>
      <c r="M4" s="161"/>
      <c r="N4" s="159"/>
      <c r="O4" s="159"/>
      <c r="P4" s="159"/>
      <c r="Q4" s="159"/>
      <c r="R4" s="161"/>
      <c r="S4" s="186">
        <f t="shared" ref="S4:S18" si="0">SUM(D4:R4)</f>
        <v>408</v>
      </c>
    </row>
    <row r="5" spans="1:19" s="299" customFormat="1" x14ac:dyDescent="0.25">
      <c r="A5" s="112" t="s">
        <v>329</v>
      </c>
      <c r="B5" s="188" t="s">
        <v>412</v>
      </c>
      <c r="C5" s="110" t="s">
        <v>324</v>
      </c>
      <c r="D5" s="159"/>
      <c r="E5" s="159"/>
      <c r="F5" s="159"/>
      <c r="G5" s="159"/>
      <c r="H5" s="159"/>
      <c r="I5" s="159"/>
      <c r="J5" s="159"/>
      <c r="K5" s="160"/>
      <c r="L5" s="159"/>
      <c r="M5" s="161">
        <v>985</v>
      </c>
      <c r="N5" s="159"/>
      <c r="O5" s="159"/>
      <c r="P5" s="159"/>
      <c r="Q5" s="159"/>
      <c r="R5" s="161"/>
      <c r="S5" s="186">
        <f t="shared" si="0"/>
        <v>985</v>
      </c>
    </row>
    <row r="6" spans="1:19" s="299" customFormat="1" x14ac:dyDescent="0.25">
      <c r="A6" s="112" t="s">
        <v>321</v>
      </c>
      <c r="B6" s="188">
        <v>2</v>
      </c>
      <c r="C6" s="148" t="s">
        <v>328</v>
      </c>
      <c r="D6" s="159"/>
      <c r="E6" s="159"/>
      <c r="F6" s="159"/>
      <c r="G6" s="159"/>
      <c r="H6" s="159"/>
      <c r="I6" s="159"/>
      <c r="J6" s="159"/>
      <c r="K6" s="160">
        <v>1069.06</v>
      </c>
      <c r="L6" s="325"/>
      <c r="M6" s="161"/>
      <c r="N6" s="159"/>
      <c r="O6" s="159"/>
      <c r="P6" s="159"/>
      <c r="Q6" s="159"/>
      <c r="R6" s="161"/>
      <c r="S6" s="161">
        <f t="shared" si="0"/>
        <v>1069.06</v>
      </c>
    </row>
    <row r="7" spans="1:19" s="299" customFormat="1" x14ac:dyDescent="0.25">
      <c r="A7" s="154" t="s">
        <v>321</v>
      </c>
      <c r="B7" s="188">
        <v>3</v>
      </c>
      <c r="C7" s="148" t="s">
        <v>284</v>
      </c>
      <c r="D7" s="159"/>
      <c r="E7" s="159"/>
      <c r="F7" s="159"/>
      <c r="G7" s="159"/>
      <c r="H7" s="159"/>
      <c r="I7" s="159"/>
      <c r="J7" s="159"/>
      <c r="K7" s="160"/>
      <c r="L7" s="159"/>
      <c r="M7" s="161"/>
      <c r="N7" s="159">
        <v>23.94</v>
      </c>
      <c r="O7" s="159"/>
      <c r="P7" s="159"/>
      <c r="Q7" s="159"/>
      <c r="R7" s="161">
        <v>1.2</v>
      </c>
      <c r="S7" s="186">
        <f t="shared" si="0"/>
        <v>25.14</v>
      </c>
    </row>
    <row r="8" spans="1:19" s="298" customFormat="1" x14ac:dyDescent="0.25">
      <c r="A8" s="112" t="s">
        <v>321</v>
      </c>
      <c r="B8" s="188">
        <v>4</v>
      </c>
      <c r="C8" s="148" t="s">
        <v>292</v>
      </c>
      <c r="D8" s="159"/>
      <c r="E8" s="159"/>
      <c r="F8" s="159"/>
      <c r="G8" s="159"/>
      <c r="H8" s="159"/>
      <c r="I8" s="159"/>
      <c r="J8" s="159"/>
      <c r="K8" s="160"/>
      <c r="L8" s="325"/>
      <c r="M8" s="161">
        <v>145</v>
      </c>
      <c r="N8" s="159"/>
      <c r="O8" s="159"/>
      <c r="P8" s="159"/>
      <c r="Q8" s="159"/>
      <c r="R8" s="161">
        <v>29</v>
      </c>
      <c r="S8" s="161">
        <f t="shared" si="0"/>
        <v>174</v>
      </c>
    </row>
    <row r="9" spans="1:19" s="299" customFormat="1" x14ac:dyDescent="0.25">
      <c r="A9" s="112" t="s">
        <v>321</v>
      </c>
      <c r="B9" s="187">
        <v>5</v>
      </c>
      <c r="C9" s="110" t="s">
        <v>285</v>
      </c>
      <c r="D9" s="156"/>
      <c r="E9" s="156"/>
      <c r="F9" s="156"/>
      <c r="G9" s="156"/>
      <c r="H9" s="156"/>
      <c r="I9" s="156"/>
      <c r="J9" s="156"/>
      <c r="K9" s="157"/>
      <c r="L9" s="156"/>
      <c r="M9" s="158">
        <v>127.5</v>
      </c>
      <c r="N9" s="156"/>
      <c r="O9" s="156"/>
      <c r="P9" s="156"/>
      <c r="Q9" s="156"/>
      <c r="R9" s="158">
        <v>25.5</v>
      </c>
      <c r="S9" s="158">
        <f t="shared" si="0"/>
        <v>153</v>
      </c>
    </row>
    <row r="10" spans="1:19" s="299" customFormat="1" x14ac:dyDescent="0.25">
      <c r="A10" s="112" t="s">
        <v>321</v>
      </c>
      <c r="B10" s="187">
        <v>6</v>
      </c>
      <c r="C10" s="110" t="s">
        <v>295</v>
      </c>
      <c r="D10" s="156"/>
      <c r="E10" s="156"/>
      <c r="F10" s="156"/>
      <c r="G10" s="156"/>
      <c r="H10" s="156"/>
      <c r="I10" s="156"/>
      <c r="J10" s="156"/>
      <c r="K10" s="157"/>
      <c r="L10" s="156"/>
      <c r="M10" s="158">
        <v>16.95</v>
      </c>
      <c r="N10" s="156"/>
      <c r="O10" s="156"/>
      <c r="P10" s="156"/>
      <c r="Q10" s="156"/>
      <c r="R10" s="158"/>
      <c r="S10" s="162">
        <f t="shared" si="0"/>
        <v>16.95</v>
      </c>
    </row>
    <row r="11" spans="1:19" s="298" customFormat="1" x14ac:dyDescent="0.25">
      <c r="A11" s="112" t="s">
        <v>321</v>
      </c>
      <c r="B11" s="187">
        <v>7</v>
      </c>
      <c r="C11" s="110" t="s">
        <v>282</v>
      </c>
      <c r="D11" s="156"/>
      <c r="E11" s="156"/>
      <c r="F11" s="156"/>
      <c r="G11" s="156"/>
      <c r="H11" s="156"/>
      <c r="I11" s="156"/>
      <c r="J11" s="156"/>
      <c r="K11" s="157"/>
      <c r="L11" s="156"/>
      <c r="M11" s="158">
        <v>90</v>
      </c>
      <c r="N11" s="156"/>
      <c r="O11" s="156"/>
      <c r="P11" s="156"/>
      <c r="Q11" s="156"/>
      <c r="R11" s="158">
        <v>18</v>
      </c>
      <c r="S11" s="162">
        <f t="shared" si="0"/>
        <v>108</v>
      </c>
    </row>
    <row r="12" spans="1:19" s="299" customFormat="1" x14ac:dyDescent="0.25">
      <c r="A12" s="112" t="s">
        <v>321</v>
      </c>
      <c r="B12" s="188">
        <v>8</v>
      </c>
      <c r="C12" s="110" t="s">
        <v>323</v>
      </c>
      <c r="D12" s="159"/>
      <c r="E12" s="159"/>
      <c r="F12" s="159"/>
      <c r="G12" s="159"/>
      <c r="H12" s="159"/>
      <c r="I12" s="159">
        <v>84</v>
      </c>
      <c r="J12" s="159"/>
      <c r="K12" s="160"/>
      <c r="L12" s="159"/>
      <c r="M12" s="161"/>
      <c r="N12" s="159"/>
      <c r="O12" s="159"/>
      <c r="P12" s="159"/>
      <c r="Q12" s="159"/>
      <c r="R12" s="161">
        <v>16.8</v>
      </c>
      <c r="S12" s="186">
        <f t="shared" si="0"/>
        <v>100.8</v>
      </c>
    </row>
    <row r="13" spans="1:19" s="298" customFormat="1" x14ac:dyDescent="0.25">
      <c r="A13" s="112" t="s">
        <v>321</v>
      </c>
      <c r="B13" s="187">
        <v>9</v>
      </c>
      <c r="C13" s="110" t="s">
        <v>259</v>
      </c>
      <c r="D13" s="156"/>
      <c r="E13" s="156"/>
      <c r="F13" s="156"/>
      <c r="G13" s="156"/>
      <c r="H13" s="156"/>
      <c r="I13" s="156"/>
      <c r="J13" s="156"/>
      <c r="K13" s="157"/>
      <c r="L13" s="156"/>
      <c r="M13" s="158">
        <v>200</v>
      </c>
      <c r="N13" s="156"/>
      <c r="O13" s="156"/>
      <c r="P13" s="156"/>
      <c r="Q13" s="156"/>
      <c r="R13" s="158"/>
      <c r="S13" s="162">
        <f t="shared" si="0"/>
        <v>200</v>
      </c>
    </row>
    <row r="14" spans="1:19" s="298" customFormat="1" x14ac:dyDescent="0.25">
      <c r="A14" s="112" t="s">
        <v>321</v>
      </c>
      <c r="B14" s="188">
        <v>10</v>
      </c>
      <c r="C14" s="148" t="s">
        <v>179</v>
      </c>
      <c r="D14" s="159"/>
      <c r="E14" s="159"/>
      <c r="F14" s="159"/>
      <c r="G14" s="159">
        <v>200</v>
      </c>
      <c r="H14" s="159"/>
      <c r="I14" s="159"/>
      <c r="J14" s="159"/>
      <c r="K14" s="160"/>
      <c r="L14" s="325"/>
      <c r="M14" s="161"/>
      <c r="N14" s="159"/>
      <c r="O14" s="159"/>
      <c r="P14" s="159"/>
      <c r="Q14" s="159"/>
      <c r="R14" s="161"/>
      <c r="S14" s="161">
        <f t="shared" si="0"/>
        <v>200</v>
      </c>
    </row>
    <row r="15" spans="1:19" s="298" customFormat="1" x14ac:dyDescent="0.25">
      <c r="A15" s="112" t="s">
        <v>321</v>
      </c>
      <c r="B15" s="187">
        <v>11</v>
      </c>
      <c r="C15" s="110" t="s">
        <v>248</v>
      </c>
      <c r="D15" s="156"/>
      <c r="E15" s="156"/>
      <c r="F15" s="156"/>
      <c r="G15" s="156"/>
      <c r="H15" s="156"/>
      <c r="I15" s="156"/>
      <c r="J15" s="156"/>
      <c r="K15" s="157"/>
      <c r="L15" s="156"/>
      <c r="M15" s="158">
        <v>85</v>
      </c>
      <c r="N15" s="156"/>
      <c r="O15" s="156"/>
      <c r="P15" s="156"/>
      <c r="Q15" s="156"/>
      <c r="R15" s="158"/>
      <c r="S15" s="162">
        <f t="shared" si="0"/>
        <v>85</v>
      </c>
    </row>
    <row r="16" spans="1:19" s="299" customFormat="1" x14ac:dyDescent="0.25">
      <c r="A16" s="112" t="s">
        <v>321</v>
      </c>
      <c r="B16" s="188">
        <v>12</v>
      </c>
      <c r="C16" s="148" t="s">
        <v>298</v>
      </c>
      <c r="D16" s="159"/>
      <c r="E16" s="159"/>
      <c r="F16" s="159"/>
      <c r="G16" s="159"/>
      <c r="H16" s="159"/>
      <c r="I16" s="159"/>
      <c r="J16" s="159"/>
      <c r="K16" s="160"/>
      <c r="L16" s="325"/>
      <c r="M16" s="161"/>
      <c r="N16" s="159">
        <v>16.95</v>
      </c>
      <c r="O16" s="159"/>
      <c r="P16" s="159"/>
      <c r="Q16" s="159"/>
      <c r="R16" s="161">
        <v>0.85</v>
      </c>
      <c r="S16" s="161">
        <f t="shared" si="0"/>
        <v>17.8</v>
      </c>
    </row>
    <row r="17" spans="1:19" s="299" customFormat="1" x14ac:dyDescent="0.25">
      <c r="A17" s="112" t="s">
        <v>321</v>
      </c>
      <c r="B17" s="187">
        <v>13</v>
      </c>
      <c r="C17" s="110" t="s">
        <v>240</v>
      </c>
      <c r="D17" s="156"/>
      <c r="E17" s="156"/>
      <c r="F17" s="156"/>
      <c r="G17" s="156"/>
      <c r="H17" s="156"/>
      <c r="I17" s="156">
        <v>90</v>
      </c>
      <c r="J17" s="156"/>
      <c r="K17" s="157"/>
      <c r="L17" s="156"/>
      <c r="M17" s="158"/>
      <c r="N17" s="156"/>
      <c r="O17" s="156"/>
      <c r="P17" s="156"/>
      <c r="Q17" s="156"/>
      <c r="R17" s="158"/>
      <c r="S17" s="158">
        <f t="shared" si="0"/>
        <v>90</v>
      </c>
    </row>
    <row r="18" spans="1:19" s="299" customFormat="1" x14ac:dyDescent="0.25">
      <c r="A18" s="112" t="s">
        <v>321</v>
      </c>
      <c r="B18" s="188">
        <v>14</v>
      </c>
      <c r="C18" s="148" t="s">
        <v>527</v>
      </c>
      <c r="D18" s="159"/>
      <c r="E18" s="159">
        <v>79.599999999999994</v>
      </c>
      <c r="F18" s="159"/>
      <c r="G18" s="159"/>
      <c r="H18" s="159"/>
      <c r="I18" s="159"/>
      <c r="J18" s="159"/>
      <c r="K18" s="160"/>
      <c r="L18" s="159"/>
      <c r="M18" s="215"/>
      <c r="N18" s="161"/>
      <c r="O18" s="161"/>
      <c r="P18" s="159"/>
      <c r="Q18" s="159"/>
      <c r="R18" s="161"/>
      <c r="S18" s="186">
        <f t="shared" si="0"/>
        <v>79.599999999999994</v>
      </c>
    </row>
    <row r="19" spans="1:19" s="299" customFormat="1" x14ac:dyDescent="0.25">
      <c r="A19" s="112" t="s">
        <v>334</v>
      </c>
      <c r="B19" s="188">
        <v>15</v>
      </c>
      <c r="C19" s="148" t="s">
        <v>286</v>
      </c>
      <c r="D19" s="159"/>
      <c r="E19" s="159"/>
      <c r="F19" s="159"/>
      <c r="G19" s="159">
        <v>48</v>
      </c>
      <c r="H19" s="159"/>
      <c r="I19" s="159"/>
      <c r="J19" s="159"/>
      <c r="K19" s="160"/>
      <c r="L19" s="325"/>
      <c r="M19" s="161"/>
      <c r="N19" s="159"/>
      <c r="O19" s="159"/>
      <c r="P19" s="159"/>
      <c r="Q19" s="159"/>
      <c r="R19" s="161"/>
      <c r="S19" s="161">
        <f t="shared" ref="S19:S39" si="1">SUM(D19:R19)</f>
        <v>48</v>
      </c>
    </row>
    <row r="20" spans="1:19" s="299" customFormat="1" x14ac:dyDescent="0.25">
      <c r="A20" s="154" t="s">
        <v>339</v>
      </c>
      <c r="B20" s="188">
        <v>16</v>
      </c>
      <c r="C20" s="148" t="s">
        <v>340</v>
      </c>
      <c r="D20" s="159"/>
      <c r="E20" s="159"/>
      <c r="F20" s="159"/>
      <c r="G20" s="159"/>
      <c r="H20" s="159"/>
      <c r="I20" s="159"/>
      <c r="J20" s="159"/>
      <c r="K20" s="160"/>
      <c r="L20" s="159"/>
      <c r="M20" s="161">
        <v>23.31</v>
      </c>
      <c r="N20" s="159"/>
      <c r="O20" s="159"/>
      <c r="P20" s="159"/>
      <c r="Q20" s="159"/>
      <c r="R20" s="161">
        <v>4.66</v>
      </c>
      <c r="S20" s="186">
        <f t="shared" si="1"/>
        <v>27.97</v>
      </c>
    </row>
    <row r="21" spans="1:19" s="308" customFormat="1" x14ac:dyDescent="0.25">
      <c r="A21" s="154" t="s">
        <v>339</v>
      </c>
      <c r="B21" s="188">
        <v>17</v>
      </c>
      <c r="C21" s="148" t="s">
        <v>528</v>
      </c>
      <c r="D21" s="159"/>
      <c r="E21" s="159"/>
      <c r="F21" s="159"/>
      <c r="G21" s="159"/>
      <c r="H21" s="159"/>
      <c r="I21" s="159"/>
      <c r="J21" s="159"/>
      <c r="K21" s="160"/>
      <c r="L21" s="159"/>
      <c r="M21" s="161">
        <v>482.5</v>
      </c>
      <c r="N21" s="159"/>
      <c r="O21" s="159"/>
      <c r="P21" s="159"/>
      <c r="Q21" s="159"/>
      <c r="R21" s="161">
        <v>96.5</v>
      </c>
      <c r="S21" s="186">
        <f t="shared" si="1"/>
        <v>579</v>
      </c>
    </row>
    <row r="22" spans="1:19" s="298" customFormat="1" x14ac:dyDescent="0.25">
      <c r="A22" s="154" t="s">
        <v>339</v>
      </c>
      <c r="B22" s="188">
        <v>18</v>
      </c>
      <c r="C22" s="148" t="s">
        <v>303</v>
      </c>
      <c r="D22" s="159"/>
      <c r="E22" s="159"/>
      <c r="F22" s="159"/>
      <c r="G22" s="159"/>
      <c r="H22" s="159"/>
      <c r="I22" s="159"/>
      <c r="J22" s="159"/>
      <c r="K22" s="160"/>
      <c r="L22" s="159"/>
      <c r="M22" s="161">
        <v>55</v>
      </c>
      <c r="N22" s="159"/>
      <c r="O22" s="159"/>
      <c r="P22" s="159"/>
      <c r="Q22" s="159"/>
      <c r="R22" s="161">
        <v>11</v>
      </c>
      <c r="S22" s="186">
        <f t="shared" si="1"/>
        <v>66</v>
      </c>
    </row>
    <row r="23" spans="1:19" s="299" customFormat="1" x14ac:dyDescent="0.25">
      <c r="A23" s="112" t="s">
        <v>339</v>
      </c>
      <c r="B23" s="188">
        <v>19</v>
      </c>
      <c r="C23" s="326" t="s">
        <v>286</v>
      </c>
      <c r="D23" s="159"/>
      <c r="E23" s="159"/>
      <c r="F23" s="159"/>
      <c r="G23" s="159"/>
      <c r="H23" s="159"/>
      <c r="I23" s="159">
        <v>24</v>
      </c>
      <c r="J23" s="159"/>
      <c r="K23" s="160"/>
      <c r="L23" s="159"/>
      <c r="M23" s="161"/>
      <c r="N23" s="159"/>
      <c r="O23" s="159"/>
      <c r="P23" s="159"/>
      <c r="Q23" s="159"/>
      <c r="R23" s="161"/>
      <c r="S23" s="186">
        <f t="shared" si="1"/>
        <v>24</v>
      </c>
    </row>
    <row r="24" spans="1:19" s="299" customFormat="1" x14ac:dyDescent="0.25">
      <c r="A24" s="112" t="s">
        <v>339</v>
      </c>
      <c r="B24" s="187">
        <v>20</v>
      </c>
      <c r="C24" s="110" t="s">
        <v>338</v>
      </c>
      <c r="D24" s="159"/>
      <c r="E24" s="159"/>
      <c r="F24" s="159"/>
      <c r="G24" s="159"/>
      <c r="H24" s="159"/>
      <c r="I24" s="159"/>
      <c r="J24" s="159"/>
      <c r="K24" s="160"/>
      <c r="L24" s="159"/>
      <c r="M24" s="161"/>
      <c r="N24" s="159"/>
      <c r="O24" s="159"/>
      <c r="P24" s="159">
        <v>45.06</v>
      </c>
      <c r="Q24" s="159"/>
      <c r="R24" s="161"/>
      <c r="S24" s="186">
        <f t="shared" si="1"/>
        <v>45.06</v>
      </c>
    </row>
    <row r="25" spans="1:19" s="299" customFormat="1" ht="17.25" customHeight="1" x14ac:dyDescent="0.25">
      <c r="A25" s="112" t="s">
        <v>339</v>
      </c>
      <c r="B25" s="188">
        <v>21</v>
      </c>
      <c r="C25" s="148" t="s">
        <v>345</v>
      </c>
      <c r="D25" s="159"/>
      <c r="E25" s="159"/>
      <c r="F25" s="159"/>
      <c r="G25" s="159"/>
      <c r="H25" s="159"/>
      <c r="I25" s="159"/>
      <c r="J25" s="159"/>
      <c r="K25" s="160"/>
      <c r="L25" s="159"/>
      <c r="M25" s="161">
        <v>10.5</v>
      </c>
      <c r="N25" s="159"/>
      <c r="O25" s="159"/>
      <c r="P25" s="159"/>
      <c r="Q25" s="159"/>
      <c r="R25" s="161"/>
      <c r="S25" s="161">
        <f t="shared" si="1"/>
        <v>10.5</v>
      </c>
    </row>
    <row r="26" spans="1:19" s="299" customFormat="1" ht="17.25" customHeight="1" x14ac:dyDescent="0.25">
      <c r="A26" s="112" t="s">
        <v>339</v>
      </c>
      <c r="B26" s="188">
        <v>22</v>
      </c>
      <c r="C26" s="148" t="s">
        <v>342</v>
      </c>
      <c r="D26" s="159"/>
      <c r="E26" s="159"/>
      <c r="F26" s="159"/>
      <c r="G26" s="159"/>
      <c r="H26" s="159"/>
      <c r="I26" s="159">
        <v>59.77</v>
      </c>
      <c r="J26" s="159"/>
      <c r="K26" s="160"/>
      <c r="L26" s="159"/>
      <c r="M26" s="161"/>
      <c r="N26" s="159"/>
      <c r="O26" s="159"/>
      <c r="P26" s="159"/>
      <c r="Q26" s="159"/>
      <c r="R26" s="161"/>
      <c r="S26" s="161">
        <f t="shared" si="1"/>
        <v>59.77</v>
      </c>
    </row>
    <row r="27" spans="1:19" s="299" customFormat="1" ht="17.25" customHeight="1" x14ac:dyDescent="0.25">
      <c r="A27" s="112" t="s">
        <v>339</v>
      </c>
      <c r="B27" s="188">
        <v>23</v>
      </c>
      <c r="C27" s="148" t="s">
        <v>344</v>
      </c>
      <c r="D27" s="159"/>
      <c r="E27" s="159"/>
      <c r="F27" s="159"/>
      <c r="G27" s="159"/>
      <c r="H27" s="159"/>
      <c r="I27" s="159">
        <v>675</v>
      </c>
      <c r="J27" s="159"/>
      <c r="K27" s="160"/>
      <c r="L27" s="159"/>
      <c r="M27" s="161"/>
      <c r="N27" s="159"/>
      <c r="O27" s="159"/>
      <c r="P27" s="159"/>
      <c r="Q27" s="159"/>
      <c r="R27" s="161">
        <v>135</v>
      </c>
      <c r="S27" s="161">
        <f t="shared" si="1"/>
        <v>810</v>
      </c>
    </row>
    <row r="28" spans="1:19" s="299" customFormat="1" ht="17.25" customHeight="1" x14ac:dyDescent="0.25">
      <c r="A28" s="112" t="s">
        <v>339</v>
      </c>
      <c r="B28" s="187">
        <v>24</v>
      </c>
      <c r="C28" s="326" t="s">
        <v>284</v>
      </c>
      <c r="D28" s="156"/>
      <c r="E28" s="156"/>
      <c r="F28" s="156"/>
      <c r="G28" s="156"/>
      <c r="H28" s="156"/>
      <c r="I28" s="156"/>
      <c r="J28" s="156"/>
      <c r="K28" s="157"/>
      <c r="L28" s="156"/>
      <c r="M28" s="156"/>
      <c r="N28" s="156">
        <v>16.8</v>
      </c>
      <c r="O28" s="156"/>
      <c r="P28" s="156"/>
      <c r="Q28" s="156"/>
      <c r="R28" s="158">
        <v>0.84</v>
      </c>
      <c r="S28" s="162">
        <f t="shared" si="1"/>
        <v>17.64</v>
      </c>
    </row>
    <row r="29" spans="1:19" s="299" customFormat="1" ht="17.25" customHeight="1" x14ac:dyDescent="0.25">
      <c r="A29" s="112" t="s">
        <v>339</v>
      </c>
      <c r="B29" s="187">
        <v>25</v>
      </c>
      <c r="C29" s="148" t="s">
        <v>529</v>
      </c>
      <c r="D29" s="159"/>
      <c r="E29" s="159">
        <v>37.200000000000003</v>
      </c>
      <c r="F29" s="159"/>
      <c r="G29" s="159"/>
      <c r="H29" s="159"/>
      <c r="I29" s="159"/>
      <c r="J29" s="159"/>
      <c r="K29" s="160"/>
      <c r="L29" s="159"/>
      <c r="M29" s="161"/>
      <c r="N29" s="159"/>
      <c r="O29" s="159"/>
      <c r="P29" s="159"/>
      <c r="Q29" s="159"/>
      <c r="R29" s="161"/>
      <c r="S29" s="186">
        <f t="shared" si="1"/>
        <v>37.200000000000003</v>
      </c>
    </row>
    <row r="30" spans="1:19" s="299" customFormat="1" ht="17.25" customHeight="1" x14ac:dyDescent="0.25">
      <c r="A30" s="112" t="s">
        <v>339</v>
      </c>
      <c r="B30" s="188">
        <v>26</v>
      </c>
      <c r="C30" s="148" t="s">
        <v>284</v>
      </c>
      <c r="D30" s="159"/>
      <c r="E30" s="159"/>
      <c r="F30" s="159"/>
      <c r="G30" s="159"/>
      <c r="H30" s="159"/>
      <c r="I30" s="159"/>
      <c r="J30" s="159"/>
      <c r="K30" s="160"/>
      <c r="L30" s="159"/>
      <c r="M30" s="161"/>
      <c r="N30" s="159">
        <v>17.46</v>
      </c>
      <c r="O30" s="159"/>
      <c r="P30" s="159"/>
      <c r="Q30" s="159"/>
      <c r="R30" s="161">
        <v>0.87</v>
      </c>
      <c r="S30" s="161">
        <f t="shared" si="1"/>
        <v>18.330000000000002</v>
      </c>
    </row>
    <row r="31" spans="1:19" s="299" customFormat="1" ht="17.25" customHeight="1" x14ac:dyDescent="0.25">
      <c r="A31" s="112" t="s">
        <v>339</v>
      </c>
      <c r="B31" s="188">
        <v>27</v>
      </c>
      <c r="C31" s="148" t="s">
        <v>343</v>
      </c>
      <c r="D31" s="159"/>
      <c r="E31" s="159"/>
      <c r="F31" s="159"/>
      <c r="G31" s="159"/>
      <c r="H31" s="159"/>
      <c r="I31" s="159"/>
      <c r="J31" s="159"/>
      <c r="K31" s="160"/>
      <c r="L31" s="159">
        <v>300</v>
      </c>
      <c r="M31" s="161"/>
      <c r="N31" s="159"/>
      <c r="O31" s="159"/>
      <c r="P31" s="159"/>
      <c r="Q31" s="159"/>
      <c r="R31" s="161"/>
      <c r="S31" s="161">
        <f t="shared" si="1"/>
        <v>300</v>
      </c>
    </row>
    <row r="32" spans="1:19" s="299" customFormat="1" ht="17.25" customHeight="1" x14ac:dyDescent="0.25">
      <c r="A32" s="112" t="s">
        <v>339</v>
      </c>
      <c r="B32" s="187">
        <v>28</v>
      </c>
      <c r="C32" s="326" t="s">
        <v>347</v>
      </c>
      <c r="D32" s="159"/>
      <c r="E32" s="159"/>
      <c r="F32" s="159"/>
      <c r="G32" s="159"/>
      <c r="H32" s="159"/>
      <c r="I32" s="159">
        <v>862.55</v>
      </c>
      <c r="J32" s="159"/>
      <c r="K32" s="160"/>
      <c r="L32" s="159"/>
      <c r="M32" s="161"/>
      <c r="N32" s="159"/>
      <c r="O32" s="159"/>
      <c r="P32" s="159"/>
      <c r="Q32" s="159"/>
      <c r="R32" s="161">
        <v>172.51</v>
      </c>
      <c r="S32" s="161">
        <f t="shared" si="1"/>
        <v>1035.06</v>
      </c>
    </row>
    <row r="33" spans="1:19" s="299" customFormat="1" ht="17.25" customHeight="1" x14ac:dyDescent="0.25">
      <c r="A33" s="112" t="s">
        <v>339</v>
      </c>
      <c r="B33" s="187">
        <v>29</v>
      </c>
      <c r="C33" s="326" t="s">
        <v>348</v>
      </c>
      <c r="D33" s="159"/>
      <c r="E33" s="159"/>
      <c r="F33" s="159"/>
      <c r="G33" s="159"/>
      <c r="H33" s="159"/>
      <c r="I33" s="159"/>
      <c r="J33" s="159"/>
      <c r="K33" s="160"/>
      <c r="L33" s="159"/>
      <c r="M33" s="161">
        <v>48</v>
      </c>
      <c r="N33" s="159"/>
      <c r="O33" s="159"/>
      <c r="P33" s="159"/>
      <c r="Q33" s="159"/>
      <c r="R33" s="161"/>
      <c r="S33" s="161">
        <f t="shared" si="1"/>
        <v>48</v>
      </c>
    </row>
    <row r="34" spans="1:19" s="299" customFormat="1" ht="17.25" customHeight="1" x14ac:dyDescent="0.25">
      <c r="A34" s="112" t="s">
        <v>339</v>
      </c>
      <c r="B34" s="187">
        <v>30</v>
      </c>
      <c r="C34" s="148" t="s">
        <v>341</v>
      </c>
      <c r="D34" s="156"/>
      <c r="E34" s="156"/>
      <c r="F34" s="156"/>
      <c r="G34" s="156"/>
      <c r="H34" s="156"/>
      <c r="I34" s="156">
        <v>90</v>
      </c>
      <c r="J34" s="156"/>
      <c r="K34" s="157"/>
      <c r="L34" s="156"/>
      <c r="M34" s="158"/>
      <c r="N34" s="156"/>
      <c r="O34" s="156"/>
      <c r="P34" s="156"/>
      <c r="Q34" s="156"/>
      <c r="R34" s="158"/>
      <c r="S34" s="162">
        <f t="shared" si="1"/>
        <v>90</v>
      </c>
    </row>
    <row r="35" spans="1:19" s="299" customFormat="1" ht="17.25" customHeight="1" x14ac:dyDescent="0.25">
      <c r="A35" s="112" t="s">
        <v>339</v>
      </c>
      <c r="B35" s="187">
        <v>31</v>
      </c>
      <c r="C35" s="326" t="s">
        <v>344</v>
      </c>
      <c r="D35" s="156"/>
      <c r="E35" s="156"/>
      <c r="F35" s="156"/>
      <c r="G35" s="156"/>
      <c r="H35" s="156"/>
      <c r="I35" s="156">
        <v>154</v>
      </c>
      <c r="J35" s="156"/>
      <c r="K35" s="157"/>
      <c r="L35" s="156"/>
      <c r="M35" s="158"/>
      <c r="N35" s="156"/>
      <c r="O35" s="156"/>
      <c r="P35" s="156"/>
      <c r="Q35" s="156"/>
      <c r="R35" s="158">
        <v>31</v>
      </c>
      <c r="S35" s="162">
        <f t="shared" si="1"/>
        <v>185</v>
      </c>
    </row>
    <row r="36" spans="1:19" s="299" customFormat="1" ht="17.25" customHeight="1" x14ac:dyDescent="0.25">
      <c r="A36" s="112" t="s">
        <v>339</v>
      </c>
      <c r="B36" s="188">
        <v>32</v>
      </c>
      <c r="C36" s="110" t="s">
        <v>337</v>
      </c>
      <c r="D36" s="159"/>
      <c r="E36" s="159"/>
      <c r="F36" s="159"/>
      <c r="G36" s="159"/>
      <c r="H36" s="159"/>
      <c r="I36" s="159"/>
      <c r="J36" s="159"/>
      <c r="K36" s="160"/>
      <c r="L36" s="159"/>
      <c r="M36" s="161"/>
      <c r="N36" s="159"/>
      <c r="O36" s="159"/>
      <c r="P36" s="159">
        <v>19.190000000000001</v>
      </c>
      <c r="Q36" s="159"/>
      <c r="R36" s="161"/>
      <c r="S36" s="161">
        <f t="shared" si="1"/>
        <v>19.190000000000001</v>
      </c>
    </row>
    <row r="37" spans="1:19" s="299" customFormat="1" ht="17.25" customHeight="1" x14ac:dyDescent="0.25">
      <c r="A37" s="112" t="s">
        <v>339</v>
      </c>
      <c r="B37" s="188">
        <v>33</v>
      </c>
      <c r="C37" s="148" t="s">
        <v>346</v>
      </c>
      <c r="D37" s="159"/>
      <c r="E37" s="159"/>
      <c r="F37" s="159"/>
      <c r="G37" s="159">
        <v>400</v>
      </c>
      <c r="H37" s="159">
        <v>235</v>
      </c>
      <c r="I37" s="159"/>
      <c r="J37" s="159"/>
      <c r="K37" s="160"/>
      <c r="L37" s="159"/>
      <c r="M37" s="161"/>
      <c r="N37" s="159"/>
      <c r="O37" s="159"/>
      <c r="P37" s="159"/>
      <c r="Q37" s="159"/>
      <c r="R37" s="161"/>
      <c r="S37" s="161">
        <f t="shared" si="1"/>
        <v>635</v>
      </c>
    </row>
    <row r="38" spans="1:19" s="299" customFormat="1" ht="17.25" customHeight="1" x14ac:dyDescent="0.25">
      <c r="A38" s="112" t="s">
        <v>339</v>
      </c>
      <c r="B38" s="187">
        <v>34</v>
      </c>
      <c r="C38" s="326" t="s">
        <v>354</v>
      </c>
      <c r="D38" s="156"/>
      <c r="E38" s="156"/>
      <c r="F38" s="156"/>
      <c r="G38" s="156"/>
      <c r="H38" s="156"/>
      <c r="I38" s="156"/>
      <c r="J38" s="156"/>
      <c r="K38" s="157"/>
      <c r="L38" s="156"/>
      <c r="M38" s="158">
        <v>64.95</v>
      </c>
      <c r="N38" s="156"/>
      <c r="O38" s="156"/>
      <c r="P38" s="156"/>
      <c r="Q38" s="156"/>
      <c r="R38" s="158">
        <v>12.99</v>
      </c>
      <c r="S38" s="162">
        <f t="shared" si="1"/>
        <v>77.94</v>
      </c>
    </row>
    <row r="39" spans="1:19" s="299" customFormat="1" ht="19.5" customHeight="1" x14ac:dyDescent="0.25">
      <c r="A39" s="112" t="s">
        <v>380</v>
      </c>
      <c r="B39" s="187">
        <v>35</v>
      </c>
      <c r="C39" s="110" t="s">
        <v>384</v>
      </c>
      <c r="D39" s="156"/>
      <c r="E39" s="156"/>
      <c r="F39" s="156"/>
      <c r="G39" s="156"/>
      <c r="H39" s="156"/>
      <c r="I39" s="156"/>
      <c r="J39" s="156"/>
      <c r="K39" s="157"/>
      <c r="L39" s="156"/>
      <c r="M39" s="156"/>
      <c r="N39" s="156"/>
      <c r="O39" s="156">
        <v>300</v>
      </c>
      <c r="P39" s="156"/>
      <c r="Q39" s="156"/>
      <c r="R39" s="158"/>
      <c r="S39" s="162">
        <f t="shared" si="1"/>
        <v>300</v>
      </c>
    </row>
    <row r="40" spans="1:19" s="6" customFormat="1" ht="19.5" customHeight="1" x14ac:dyDescent="0.25">
      <c r="A40" s="112" t="s">
        <v>380</v>
      </c>
      <c r="B40" s="187">
        <v>36</v>
      </c>
      <c r="C40" s="110" t="s">
        <v>366</v>
      </c>
      <c r="D40" s="156"/>
      <c r="E40" s="156"/>
      <c r="F40" s="156"/>
      <c r="G40" s="156"/>
      <c r="H40" s="156"/>
      <c r="I40" s="156"/>
      <c r="J40" s="156"/>
      <c r="K40" s="157"/>
      <c r="L40" s="156"/>
      <c r="M40" s="158"/>
      <c r="N40" s="156">
        <v>17.36</v>
      </c>
      <c r="O40" s="156"/>
      <c r="P40" s="156"/>
      <c r="Q40" s="156"/>
      <c r="R40" s="158">
        <v>0.87</v>
      </c>
      <c r="S40" s="162">
        <f t="shared" ref="S40:S66" si="2">SUM(D40:R40)</f>
        <v>18.23</v>
      </c>
    </row>
    <row r="41" spans="1:19" s="6" customFormat="1" ht="17.25" customHeight="1" x14ac:dyDescent="0.25">
      <c r="A41" s="112" t="s">
        <v>380</v>
      </c>
      <c r="B41" s="187">
        <v>37</v>
      </c>
      <c r="C41" s="110" t="s">
        <v>366</v>
      </c>
      <c r="D41" s="156"/>
      <c r="E41" s="156"/>
      <c r="F41" s="156"/>
      <c r="G41" s="156"/>
      <c r="H41" s="156"/>
      <c r="I41" s="156"/>
      <c r="J41" s="156"/>
      <c r="K41" s="157"/>
      <c r="L41" s="156"/>
      <c r="M41" s="158"/>
      <c r="N41" s="156">
        <v>17.36</v>
      </c>
      <c r="O41" s="156"/>
      <c r="P41" s="156"/>
      <c r="Q41" s="156"/>
      <c r="R41" s="158">
        <v>0.87</v>
      </c>
      <c r="S41" s="162">
        <f t="shared" si="2"/>
        <v>18.23</v>
      </c>
    </row>
    <row r="42" spans="1:19" s="6" customFormat="1" ht="19.5" customHeight="1" x14ac:dyDescent="0.25">
      <c r="A42" s="112" t="s">
        <v>380</v>
      </c>
      <c r="B42" s="187">
        <v>38</v>
      </c>
      <c r="C42" s="148" t="s">
        <v>179</v>
      </c>
      <c r="D42" s="156"/>
      <c r="E42" s="156"/>
      <c r="F42" s="156"/>
      <c r="G42" s="156">
        <v>300</v>
      </c>
      <c r="H42" s="156">
        <v>235</v>
      </c>
      <c r="I42" s="156"/>
      <c r="J42" s="156"/>
      <c r="K42" s="157"/>
      <c r="L42" s="156"/>
      <c r="M42" s="156"/>
      <c r="N42" s="156"/>
      <c r="O42" s="156"/>
      <c r="P42" s="156"/>
      <c r="Q42" s="156"/>
      <c r="R42" s="158"/>
      <c r="S42" s="162">
        <f t="shared" si="2"/>
        <v>535</v>
      </c>
    </row>
    <row r="43" spans="1:19" s="6" customFormat="1" x14ac:dyDescent="0.25">
      <c r="A43" s="112" t="s">
        <v>380</v>
      </c>
      <c r="B43" s="187">
        <v>39</v>
      </c>
      <c r="C43" s="148" t="s">
        <v>401</v>
      </c>
      <c r="D43" s="156"/>
      <c r="E43" s="156"/>
      <c r="F43" s="156"/>
      <c r="G43" s="156"/>
      <c r="H43" s="156"/>
      <c r="I43" s="156">
        <v>365</v>
      </c>
      <c r="J43" s="156"/>
      <c r="K43" s="157"/>
      <c r="L43" s="156"/>
      <c r="M43" s="156"/>
      <c r="N43" s="156"/>
      <c r="O43" s="156"/>
      <c r="P43" s="156"/>
      <c r="Q43" s="156"/>
      <c r="R43" s="161">
        <v>73</v>
      </c>
      <c r="S43" s="162">
        <f t="shared" si="2"/>
        <v>438</v>
      </c>
    </row>
    <row r="44" spans="1:19" s="6" customFormat="1" x14ac:dyDescent="0.25">
      <c r="A44" s="112" t="s">
        <v>380</v>
      </c>
      <c r="B44" s="187">
        <v>40</v>
      </c>
      <c r="C44" s="110" t="s">
        <v>362</v>
      </c>
      <c r="D44" s="156"/>
      <c r="E44" s="156"/>
      <c r="F44" s="156"/>
      <c r="G44" s="156"/>
      <c r="H44" s="156"/>
      <c r="I44" s="156"/>
      <c r="J44" s="156"/>
      <c r="K44" s="157"/>
      <c r="L44" s="156">
        <v>150</v>
      </c>
      <c r="M44" s="158"/>
      <c r="N44" s="156"/>
      <c r="O44" s="156"/>
      <c r="P44" s="156"/>
      <c r="Q44" s="156"/>
      <c r="R44" s="158"/>
      <c r="S44" s="162">
        <f t="shared" si="2"/>
        <v>150</v>
      </c>
    </row>
    <row r="45" spans="1:19" s="6" customFormat="1" x14ac:dyDescent="0.25">
      <c r="A45" s="112" t="s">
        <v>380</v>
      </c>
      <c r="B45" s="188">
        <v>41</v>
      </c>
      <c r="C45" s="148" t="s">
        <v>363</v>
      </c>
      <c r="D45" s="159"/>
      <c r="E45" s="159"/>
      <c r="F45" s="159"/>
      <c r="G45" s="159"/>
      <c r="H45" s="159"/>
      <c r="I45" s="159"/>
      <c r="J45" s="159"/>
      <c r="K45" s="160"/>
      <c r="L45" s="159">
        <v>250</v>
      </c>
      <c r="M45" s="161"/>
      <c r="N45" s="159"/>
      <c r="O45" s="159"/>
      <c r="P45" s="159"/>
      <c r="Q45" s="159"/>
      <c r="R45" s="161"/>
      <c r="S45" s="186">
        <f t="shared" si="2"/>
        <v>250</v>
      </c>
    </row>
    <row r="46" spans="1:19" s="6" customFormat="1" ht="19.5" customHeight="1" x14ac:dyDescent="0.25">
      <c r="A46" s="112" t="s">
        <v>380</v>
      </c>
      <c r="B46" s="187">
        <v>42</v>
      </c>
      <c r="C46" s="326" t="s">
        <v>361</v>
      </c>
      <c r="D46" s="156"/>
      <c r="E46" s="156"/>
      <c r="F46" s="156"/>
      <c r="G46" s="156"/>
      <c r="H46" s="156"/>
      <c r="I46" s="156"/>
      <c r="J46" s="156"/>
      <c r="K46" s="157"/>
      <c r="L46" s="156"/>
      <c r="M46" s="156">
        <v>210</v>
      </c>
      <c r="N46" s="156"/>
      <c r="O46" s="156"/>
      <c r="P46" s="156"/>
      <c r="Q46" s="156"/>
      <c r="R46" s="158">
        <v>42</v>
      </c>
      <c r="S46" s="162">
        <f t="shared" si="2"/>
        <v>252</v>
      </c>
    </row>
    <row r="47" spans="1:19" s="6" customFormat="1" x14ac:dyDescent="0.25">
      <c r="A47" s="112" t="s">
        <v>380</v>
      </c>
      <c r="B47" s="187">
        <v>43</v>
      </c>
      <c r="C47" s="110" t="s">
        <v>383</v>
      </c>
      <c r="D47" s="156"/>
      <c r="E47" s="156"/>
      <c r="F47" s="156"/>
      <c r="G47" s="156"/>
      <c r="H47" s="156"/>
      <c r="I47" s="156"/>
      <c r="J47" s="156"/>
      <c r="K47" s="157"/>
      <c r="L47" s="156"/>
      <c r="M47" s="156">
        <v>500</v>
      </c>
      <c r="N47" s="156"/>
      <c r="O47" s="156"/>
      <c r="P47" s="156"/>
      <c r="Q47" s="156"/>
      <c r="R47" s="158">
        <v>100</v>
      </c>
      <c r="S47" s="162">
        <f t="shared" si="2"/>
        <v>600</v>
      </c>
    </row>
    <row r="48" spans="1:19" s="6" customFormat="1" ht="17.25" customHeight="1" x14ac:dyDescent="0.25">
      <c r="A48" s="112" t="s">
        <v>380</v>
      </c>
      <c r="B48" s="187">
        <v>44</v>
      </c>
      <c r="C48" s="148" t="s">
        <v>529</v>
      </c>
      <c r="D48" s="156"/>
      <c r="E48" s="156">
        <v>37.04</v>
      </c>
      <c r="F48" s="156"/>
      <c r="G48" s="156"/>
      <c r="H48" s="156"/>
      <c r="I48" s="156"/>
      <c r="J48" s="156"/>
      <c r="K48" s="157"/>
      <c r="L48" s="156"/>
      <c r="M48" s="156"/>
      <c r="N48" s="156"/>
      <c r="O48" s="156"/>
      <c r="P48" s="156"/>
      <c r="Q48" s="156"/>
      <c r="R48" s="158">
        <v>2</v>
      </c>
      <c r="S48" s="162">
        <f t="shared" si="2"/>
        <v>39.04</v>
      </c>
    </row>
    <row r="49" spans="1:19" s="6" customFormat="1" ht="19.5" customHeight="1" x14ac:dyDescent="0.25">
      <c r="A49" s="112" t="s">
        <v>380</v>
      </c>
      <c r="B49" s="187">
        <v>45</v>
      </c>
      <c r="C49" s="326" t="s">
        <v>365</v>
      </c>
      <c r="D49" s="156"/>
      <c r="E49" s="156"/>
      <c r="F49" s="156"/>
      <c r="G49" s="156"/>
      <c r="H49" s="156"/>
      <c r="I49" s="156"/>
      <c r="J49" s="156"/>
      <c r="K49" s="157"/>
      <c r="L49" s="156"/>
      <c r="M49" s="158">
        <v>7807.42</v>
      </c>
      <c r="N49" s="156"/>
      <c r="O49" s="156"/>
      <c r="P49" s="156"/>
      <c r="Q49" s="156"/>
      <c r="R49" s="158">
        <v>1561.48</v>
      </c>
      <c r="S49" s="162">
        <f t="shared" si="2"/>
        <v>9368.9</v>
      </c>
    </row>
    <row r="50" spans="1:19" s="6" customFormat="1" ht="19.5" customHeight="1" x14ac:dyDescent="0.25">
      <c r="A50" s="112" t="s">
        <v>380</v>
      </c>
      <c r="B50" s="187">
        <v>46</v>
      </c>
      <c r="C50" s="326" t="s">
        <v>364</v>
      </c>
      <c r="D50" s="156"/>
      <c r="E50" s="156"/>
      <c r="F50" s="156"/>
      <c r="G50" s="156"/>
      <c r="H50" s="156"/>
      <c r="I50" s="156"/>
      <c r="J50" s="156"/>
      <c r="K50" s="157"/>
      <c r="L50" s="156"/>
      <c r="M50" s="158">
        <v>6575</v>
      </c>
      <c r="N50" s="156"/>
      <c r="O50" s="156"/>
      <c r="P50" s="156"/>
      <c r="Q50" s="156"/>
      <c r="R50" s="158">
        <v>1315</v>
      </c>
      <c r="S50" s="162">
        <f t="shared" si="2"/>
        <v>7890</v>
      </c>
    </row>
    <row r="51" spans="1:19" s="146" customFormat="1" ht="17.25" customHeight="1" x14ac:dyDescent="0.25">
      <c r="A51" s="303" t="s">
        <v>385</v>
      </c>
      <c r="B51" s="305">
        <v>47</v>
      </c>
      <c r="C51" s="148" t="s">
        <v>386</v>
      </c>
      <c r="D51" s="159"/>
      <c r="E51" s="159"/>
      <c r="F51" s="159"/>
      <c r="G51" s="159"/>
      <c r="H51" s="159"/>
      <c r="I51" s="159"/>
      <c r="J51" s="159"/>
      <c r="K51" s="160"/>
      <c r="L51" s="159"/>
      <c r="M51" s="159">
        <v>282</v>
      </c>
      <c r="N51" s="159"/>
      <c r="O51" s="159"/>
      <c r="P51" s="159"/>
      <c r="Q51" s="159"/>
      <c r="R51" s="161">
        <v>56.4</v>
      </c>
      <c r="S51" s="186">
        <f t="shared" si="2"/>
        <v>338.4</v>
      </c>
    </row>
    <row r="52" spans="1:19" s="6" customFormat="1" ht="17.25" customHeight="1" x14ac:dyDescent="0.25">
      <c r="A52" s="274" t="s">
        <v>404</v>
      </c>
      <c r="B52" s="307">
        <v>48</v>
      </c>
      <c r="C52" s="110" t="s">
        <v>403</v>
      </c>
      <c r="D52" s="156"/>
      <c r="E52" s="156"/>
      <c r="F52" s="156"/>
      <c r="G52" s="156"/>
      <c r="H52" s="156"/>
      <c r="I52" s="156"/>
      <c r="J52" s="156"/>
      <c r="K52" s="157"/>
      <c r="L52" s="156"/>
      <c r="M52" s="156"/>
      <c r="N52" s="156"/>
      <c r="O52" s="156">
        <v>133.1</v>
      </c>
      <c r="P52" s="156"/>
      <c r="Q52" s="156"/>
      <c r="R52" s="158">
        <v>26.62</v>
      </c>
      <c r="S52" s="162">
        <f t="shared" si="2"/>
        <v>159.72</v>
      </c>
    </row>
    <row r="53" spans="1:19" s="6" customFormat="1" ht="17.25" customHeight="1" x14ac:dyDescent="0.25">
      <c r="A53" s="274" t="s">
        <v>402</v>
      </c>
      <c r="B53" s="307">
        <v>49</v>
      </c>
      <c r="C53" s="110" t="s">
        <v>391</v>
      </c>
      <c r="D53" s="156"/>
      <c r="E53" s="156"/>
      <c r="F53" s="156"/>
      <c r="G53" s="156"/>
      <c r="H53" s="156"/>
      <c r="I53" s="156"/>
      <c r="J53" s="156"/>
      <c r="K53" s="157"/>
      <c r="L53" s="156"/>
      <c r="M53" s="300">
        <v>1129</v>
      </c>
      <c r="N53" s="156"/>
      <c r="O53" s="156"/>
      <c r="P53" s="156"/>
      <c r="Q53" s="156"/>
      <c r="R53" s="158">
        <v>150</v>
      </c>
      <c r="S53" s="162">
        <f t="shared" si="2"/>
        <v>1279</v>
      </c>
    </row>
    <row r="54" spans="1:19" s="6" customFormat="1" ht="18" customHeight="1" x14ac:dyDescent="0.25">
      <c r="A54" s="274" t="s">
        <v>400</v>
      </c>
      <c r="B54" s="187">
        <v>50</v>
      </c>
      <c r="C54" s="110" t="s">
        <v>389</v>
      </c>
      <c r="D54" s="156"/>
      <c r="E54" s="156"/>
      <c r="F54" s="156"/>
      <c r="G54" s="156"/>
      <c r="H54" s="156"/>
      <c r="I54" s="156">
        <v>58.9</v>
      </c>
      <c r="J54" s="156"/>
      <c r="K54" s="157"/>
      <c r="L54" s="156"/>
      <c r="M54" s="156"/>
      <c r="N54" s="156"/>
      <c r="O54" s="156"/>
      <c r="P54" s="156"/>
      <c r="Q54" s="156"/>
      <c r="R54" s="158">
        <v>11.78</v>
      </c>
      <c r="S54" s="162">
        <f t="shared" si="2"/>
        <v>70.679999999999993</v>
      </c>
    </row>
    <row r="55" spans="1:19" s="6" customFormat="1" ht="17.25" customHeight="1" x14ac:dyDescent="0.25">
      <c r="A55" s="274" t="s">
        <v>400</v>
      </c>
      <c r="B55" s="187">
        <v>51</v>
      </c>
      <c r="C55" s="110" t="s">
        <v>396</v>
      </c>
      <c r="D55" s="156"/>
      <c r="E55" s="156"/>
      <c r="F55" s="156"/>
      <c r="G55" s="156"/>
      <c r="H55" s="156"/>
      <c r="I55" s="156"/>
      <c r="J55" s="156"/>
      <c r="K55" s="157"/>
      <c r="L55" s="156"/>
      <c r="M55" s="156">
        <v>824.17</v>
      </c>
      <c r="N55" s="156"/>
      <c r="O55" s="156"/>
      <c r="P55" s="156"/>
      <c r="Q55" s="156"/>
      <c r="R55" s="158">
        <v>164.83</v>
      </c>
      <c r="S55" s="162">
        <f t="shared" si="2"/>
        <v>989</v>
      </c>
    </row>
    <row r="56" spans="1:19" s="6" customFormat="1" ht="17.25" customHeight="1" x14ac:dyDescent="0.25">
      <c r="A56" s="274" t="s">
        <v>400</v>
      </c>
      <c r="B56" s="187">
        <v>52</v>
      </c>
      <c r="C56" s="110" t="s">
        <v>396</v>
      </c>
      <c r="D56" s="156"/>
      <c r="E56" s="156"/>
      <c r="F56" s="156"/>
      <c r="G56" s="156"/>
      <c r="H56" s="156"/>
      <c r="I56" s="156"/>
      <c r="J56" s="156"/>
      <c r="K56" s="157"/>
      <c r="L56" s="156"/>
      <c r="M56" s="156">
        <v>275</v>
      </c>
      <c r="N56" s="156"/>
      <c r="O56" s="156"/>
      <c r="P56" s="156"/>
      <c r="Q56" s="156"/>
      <c r="R56" s="158">
        <v>55</v>
      </c>
      <c r="S56" s="162">
        <f t="shared" si="2"/>
        <v>330</v>
      </c>
    </row>
    <row r="57" spans="1:19" s="6" customFormat="1" ht="19.5" customHeight="1" x14ac:dyDescent="0.25">
      <c r="A57" s="274" t="s">
        <v>397</v>
      </c>
      <c r="B57" s="307">
        <v>53</v>
      </c>
      <c r="C57" s="148" t="s">
        <v>241</v>
      </c>
      <c r="D57" s="159"/>
      <c r="E57" s="159"/>
      <c r="F57" s="159"/>
      <c r="G57" s="159"/>
      <c r="H57" s="159"/>
      <c r="I57" s="159"/>
      <c r="J57" s="159">
        <v>100</v>
      </c>
      <c r="K57" s="160"/>
      <c r="L57" s="159"/>
      <c r="M57" s="159"/>
      <c r="N57" s="159"/>
      <c r="O57" s="159"/>
      <c r="P57" s="159"/>
      <c r="Q57" s="159"/>
      <c r="R57" s="161"/>
      <c r="S57" s="186">
        <f t="shared" si="2"/>
        <v>100</v>
      </c>
    </row>
    <row r="58" spans="1:19" s="6" customFormat="1" ht="17.25" customHeight="1" x14ac:dyDescent="0.25">
      <c r="A58" s="274" t="s">
        <v>397</v>
      </c>
      <c r="B58" s="307">
        <v>54</v>
      </c>
      <c r="C58" s="110" t="s">
        <v>395</v>
      </c>
      <c r="D58" s="156"/>
      <c r="E58" s="156"/>
      <c r="F58" s="156"/>
      <c r="G58" s="156">
        <v>50</v>
      </c>
      <c r="H58" s="156"/>
      <c r="I58" s="156"/>
      <c r="J58" s="156"/>
      <c r="K58" s="157"/>
      <c r="L58" s="156"/>
      <c r="M58" s="156"/>
      <c r="N58" s="156"/>
      <c r="O58" s="156"/>
      <c r="P58" s="156"/>
      <c r="Q58" s="156"/>
      <c r="R58" s="161">
        <v>10</v>
      </c>
      <c r="S58" s="162">
        <f t="shared" si="2"/>
        <v>60</v>
      </c>
    </row>
    <row r="59" spans="1:19" s="6" customFormat="1" ht="17.25" customHeight="1" x14ac:dyDescent="0.25">
      <c r="A59" s="274" t="s">
        <v>397</v>
      </c>
      <c r="B59" s="307">
        <v>55</v>
      </c>
      <c r="C59" s="110" t="s">
        <v>399</v>
      </c>
      <c r="D59" s="156"/>
      <c r="E59" s="156"/>
      <c r="F59" s="156">
        <v>45</v>
      </c>
      <c r="G59" s="156"/>
      <c r="H59" s="156"/>
      <c r="I59" s="156"/>
      <c r="J59" s="156"/>
      <c r="K59" s="301"/>
      <c r="L59" s="156"/>
      <c r="M59" s="156"/>
      <c r="N59" s="156"/>
      <c r="O59" s="156"/>
      <c r="P59" s="156"/>
      <c r="Q59" s="156"/>
      <c r="R59" s="300"/>
      <c r="S59" s="302">
        <f t="shared" si="2"/>
        <v>45</v>
      </c>
    </row>
    <row r="60" spans="1:19" s="6" customFormat="1" ht="17.25" customHeight="1" x14ac:dyDescent="0.25">
      <c r="A60" s="306" t="s">
        <v>397</v>
      </c>
      <c r="B60" s="307">
        <v>56</v>
      </c>
      <c r="C60" s="110" t="s">
        <v>366</v>
      </c>
      <c r="D60" s="156"/>
      <c r="E60" s="156"/>
      <c r="F60" s="156"/>
      <c r="G60" s="156"/>
      <c r="H60" s="156"/>
      <c r="I60" s="156"/>
      <c r="J60" s="156"/>
      <c r="K60" s="157"/>
      <c r="L60" s="156"/>
      <c r="M60" s="158"/>
      <c r="N60" s="156">
        <v>16.8</v>
      </c>
      <c r="O60" s="156"/>
      <c r="P60" s="156"/>
      <c r="Q60" s="156"/>
      <c r="R60" s="158">
        <v>0.84</v>
      </c>
      <c r="S60" s="162">
        <f t="shared" si="2"/>
        <v>17.64</v>
      </c>
    </row>
    <row r="61" spans="1:19" s="6" customFormat="1" ht="19.5" customHeight="1" x14ac:dyDescent="0.25">
      <c r="A61" s="154" t="s">
        <v>397</v>
      </c>
      <c r="B61" s="305">
        <v>57</v>
      </c>
      <c r="C61" s="148" t="s">
        <v>401</v>
      </c>
      <c r="D61" s="159"/>
      <c r="E61" s="159"/>
      <c r="F61" s="159"/>
      <c r="G61" s="159"/>
      <c r="H61" s="159"/>
      <c r="I61" s="159"/>
      <c r="J61" s="159"/>
      <c r="K61" s="160"/>
      <c r="L61" s="159"/>
      <c r="M61" s="161"/>
      <c r="N61" s="159"/>
      <c r="O61" s="159">
        <v>95</v>
      </c>
      <c r="P61" s="159"/>
      <c r="Q61" s="159"/>
      <c r="R61" s="161">
        <v>19</v>
      </c>
      <c r="S61" s="186">
        <f t="shared" si="2"/>
        <v>114</v>
      </c>
    </row>
    <row r="62" spans="1:19" s="6" customFormat="1" ht="17.25" customHeight="1" x14ac:dyDescent="0.25">
      <c r="A62" s="274" t="s">
        <v>397</v>
      </c>
      <c r="B62" s="307">
        <v>58</v>
      </c>
      <c r="C62" s="148" t="s">
        <v>306</v>
      </c>
      <c r="D62" s="156"/>
      <c r="E62" s="156"/>
      <c r="F62" s="156"/>
      <c r="G62" s="156"/>
      <c r="H62" s="156"/>
      <c r="I62" s="156">
        <v>90</v>
      </c>
      <c r="J62" s="156"/>
      <c r="K62" s="157"/>
      <c r="L62" s="156"/>
      <c r="M62" s="156"/>
      <c r="N62" s="156"/>
      <c r="O62" s="156"/>
      <c r="P62" s="156"/>
      <c r="Q62" s="156"/>
      <c r="R62" s="158"/>
      <c r="S62" s="162">
        <f t="shared" si="2"/>
        <v>90</v>
      </c>
    </row>
    <row r="63" spans="1:19" s="6" customFormat="1" x14ac:dyDescent="0.25">
      <c r="A63" s="154" t="s">
        <v>397</v>
      </c>
      <c r="B63" s="305">
        <v>59</v>
      </c>
      <c r="C63" s="148" t="s">
        <v>179</v>
      </c>
      <c r="D63" s="159"/>
      <c r="E63" s="159"/>
      <c r="F63" s="159"/>
      <c r="G63" s="159">
        <v>200</v>
      </c>
      <c r="H63" s="159">
        <v>470</v>
      </c>
      <c r="I63" s="159"/>
      <c r="J63" s="159"/>
      <c r="K63" s="160"/>
      <c r="L63" s="159"/>
      <c r="M63" s="161"/>
      <c r="N63" s="159"/>
      <c r="O63" s="159"/>
      <c r="P63" s="159"/>
      <c r="Q63" s="159"/>
      <c r="R63" s="161"/>
      <c r="S63" s="186">
        <f t="shared" si="2"/>
        <v>670</v>
      </c>
    </row>
    <row r="64" spans="1:19" s="6" customFormat="1" x14ac:dyDescent="0.25">
      <c r="A64" s="274" t="s">
        <v>397</v>
      </c>
      <c r="B64" s="307">
        <v>60</v>
      </c>
      <c r="C64" s="110" t="s">
        <v>392</v>
      </c>
      <c r="D64" s="156"/>
      <c r="E64" s="156"/>
      <c r="F64" s="156"/>
      <c r="G64" s="156"/>
      <c r="H64" s="156"/>
      <c r="I64" s="156"/>
      <c r="J64" s="156"/>
      <c r="K64" s="157"/>
      <c r="L64" s="156"/>
      <c r="M64" s="158">
        <v>124.8</v>
      </c>
      <c r="N64" s="156"/>
      <c r="O64" s="156"/>
      <c r="P64" s="156"/>
      <c r="Q64" s="156"/>
      <c r="R64" s="161">
        <v>31.2</v>
      </c>
      <c r="S64" s="158">
        <f t="shared" si="2"/>
        <v>156</v>
      </c>
    </row>
    <row r="65" spans="1:19" s="6" customFormat="1" x14ac:dyDescent="0.25">
      <c r="A65" s="274" t="s">
        <v>397</v>
      </c>
      <c r="B65" s="307">
        <v>61</v>
      </c>
      <c r="C65" s="110" t="s">
        <v>338</v>
      </c>
      <c r="D65" s="159"/>
      <c r="E65" s="159"/>
      <c r="F65" s="159"/>
      <c r="G65" s="159"/>
      <c r="H65" s="159"/>
      <c r="I65" s="159"/>
      <c r="J65" s="159"/>
      <c r="K65" s="160"/>
      <c r="L65" s="159"/>
      <c r="M65" s="161"/>
      <c r="N65" s="159"/>
      <c r="O65" s="159"/>
      <c r="P65" s="159">
        <v>49.71</v>
      </c>
      <c r="Q65" s="159"/>
      <c r="R65" s="161"/>
      <c r="S65" s="186">
        <f t="shared" si="2"/>
        <v>49.71</v>
      </c>
    </row>
    <row r="66" spans="1:19" s="275" customFormat="1" x14ac:dyDescent="0.25">
      <c r="A66" s="274" t="s">
        <v>397</v>
      </c>
      <c r="B66" s="187">
        <v>62</v>
      </c>
      <c r="C66" s="110" t="s">
        <v>366</v>
      </c>
      <c r="D66" s="156"/>
      <c r="E66" s="156"/>
      <c r="F66" s="156"/>
      <c r="G66" s="156"/>
      <c r="H66" s="156"/>
      <c r="I66" s="156"/>
      <c r="J66" s="156"/>
      <c r="K66" s="157"/>
      <c r="L66" s="156"/>
      <c r="M66" s="156"/>
      <c r="N66" s="156">
        <v>17.38</v>
      </c>
      <c r="O66" s="156"/>
      <c r="P66" s="156"/>
      <c r="Q66" s="156"/>
      <c r="R66" s="158">
        <v>0.87</v>
      </c>
      <c r="S66" s="162">
        <f t="shared" si="2"/>
        <v>18.25</v>
      </c>
    </row>
    <row r="67" spans="1:19" s="275" customFormat="1" x14ac:dyDescent="0.25">
      <c r="A67" s="154" t="s">
        <v>397</v>
      </c>
      <c r="B67" s="305">
        <v>63</v>
      </c>
      <c r="C67" s="148" t="s">
        <v>409</v>
      </c>
      <c r="D67" s="159">
        <v>7.4</v>
      </c>
      <c r="E67" s="159"/>
      <c r="F67" s="159"/>
      <c r="G67" s="159"/>
      <c r="H67" s="159"/>
      <c r="I67" s="159"/>
      <c r="J67" s="159"/>
      <c r="K67" s="160"/>
      <c r="L67" s="159"/>
      <c r="M67" s="161"/>
      <c r="N67" s="159"/>
      <c r="O67" s="159"/>
      <c r="P67" s="159"/>
      <c r="Q67" s="159"/>
      <c r="R67" s="161"/>
      <c r="S67" s="186">
        <f t="shared" ref="S67:S76" si="3">SUM(D67:R67)</f>
        <v>7.4</v>
      </c>
    </row>
    <row r="68" spans="1:19" s="275" customFormat="1" ht="17.25" customHeight="1" x14ac:dyDescent="0.25">
      <c r="A68" s="154" t="s">
        <v>397</v>
      </c>
      <c r="B68" s="305">
        <v>64</v>
      </c>
      <c r="C68" s="148" t="s">
        <v>393</v>
      </c>
      <c r="D68" s="159">
        <v>5.4</v>
      </c>
      <c r="E68" s="159"/>
      <c r="F68" s="159"/>
      <c r="G68" s="159"/>
      <c r="H68" s="159"/>
      <c r="I68" s="159"/>
      <c r="J68" s="159"/>
      <c r="K68" s="160"/>
      <c r="L68" s="159"/>
      <c r="M68" s="161"/>
      <c r="N68" s="159"/>
      <c r="O68" s="159"/>
      <c r="P68" s="159"/>
      <c r="Q68" s="159"/>
      <c r="R68" s="161"/>
      <c r="S68" s="186">
        <f t="shared" si="3"/>
        <v>5.4</v>
      </c>
    </row>
    <row r="69" spans="1:19" s="6" customFormat="1" ht="17.25" customHeight="1" x14ac:dyDescent="0.25">
      <c r="A69" s="112" t="s">
        <v>397</v>
      </c>
      <c r="B69" s="307">
        <v>65</v>
      </c>
      <c r="C69" s="90" t="s">
        <v>530</v>
      </c>
      <c r="D69" s="156"/>
      <c r="E69" s="156">
        <v>36.76</v>
      </c>
      <c r="F69" s="156"/>
      <c r="G69" s="156"/>
      <c r="H69" s="156"/>
      <c r="I69" s="156"/>
      <c r="J69" s="156"/>
      <c r="K69" s="301"/>
      <c r="L69" s="156"/>
      <c r="M69" s="156"/>
      <c r="N69" s="156"/>
      <c r="O69" s="156"/>
      <c r="P69" s="156"/>
      <c r="Q69" s="156"/>
      <c r="R69" s="300"/>
      <c r="S69" s="302">
        <f t="shared" si="3"/>
        <v>36.76</v>
      </c>
    </row>
    <row r="70" spans="1:19" s="6" customFormat="1" ht="19.5" customHeight="1" x14ac:dyDescent="0.25">
      <c r="A70" s="274" t="s">
        <v>397</v>
      </c>
      <c r="B70" s="307">
        <v>66</v>
      </c>
      <c r="C70" s="110" t="s">
        <v>390</v>
      </c>
      <c r="D70" s="156"/>
      <c r="E70" s="156"/>
      <c r="F70" s="156"/>
      <c r="G70" s="156"/>
      <c r="H70" s="156"/>
      <c r="I70" s="156">
        <v>94.95</v>
      </c>
      <c r="J70" s="156"/>
      <c r="K70" s="157"/>
      <c r="L70" s="156"/>
      <c r="M70" s="156"/>
      <c r="N70" s="156"/>
      <c r="O70" s="156"/>
      <c r="P70" s="156"/>
      <c r="Q70" s="156"/>
      <c r="R70" s="158">
        <v>18.989999999999998</v>
      </c>
      <c r="S70" s="162">
        <f t="shared" si="3"/>
        <v>113.94</v>
      </c>
    </row>
    <row r="71" spans="1:19" x14ac:dyDescent="0.25">
      <c r="A71" s="274" t="s">
        <v>397</v>
      </c>
      <c r="B71" s="307">
        <v>67</v>
      </c>
      <c r="C71" s="110" t="s">
        <v>337</v>
      </c>
      <c r="D71" s="159"/>
      <c r="E71" s="159"/>
      <c r="F71" s="159"/>
      <c r="G71" s="159"/>
      <c r="H71" s="159"/>
      <c r="I71" s="159"/>
      <c r="J71" s="159"/>
      <c r="K71" s="160"/>
      <c r="L71" s="159"/>
      <c r="M71" s="161"/>
      <c r="N71" s="159"/>
      <c r="O71" s="159"/>
      <c r="P71" s="159">
        <v>21.91</v>
      </c>
      <c r="Q71" s="159"/>
      <c r="R71" s="161"/>
      <c r="S71" s="161">
        <f t="shared" si="3"/>
        <v>21.91</v>
      </c>
    </row>
    <row r="72" spans="1:19" x14ac:dyDescent="0.25">
      <c r="A72" s="274" t="s">
        <v>397</v>
      </c>
      <c r="B72" s="307">
        <v>68</v>
      </c>
      <c r="C72" s="110" t="s">
        <v>398</v>
      </c>
      <c r="D72" s="156"/>
      <c r="E72" s="156"/>
      <c r="F72" s="156"/>
      <c r="G72" s="156"/>
      <c r="H72" s="156"/>
      <c r="I72" s="156"/>
      <c r="J72" s="156"/>
      <c r="K72" s="301"/>
      <c r="L72" s="156"/>
      <c r="M72" s="156">
        <v>360.5</v>
      </c>
      <c r="N72" s="156"/>
      <c r="O72" s="156"/>
      <c r="P72" s="156"/>
      <c r="Q72" s="156"/>
      <c r="R72" s="300"/>
      <c r="S72" s="302">
        <f t="shared" si="3"/>
        <v>360.5</v>
      </c>
    </row>
    <row r="73" spans="1:19" s="6" customFormat="1" ht="19.5" customHeight="1" x14ac:dyDescent="0.25">
      <c r="A73" s="274" t="s">
        <v>397</v>
      </c>
      <c r="B73" s="307">
        <v>69</v>
      </c>
      <c r="C73" s="148" t="s">
        <v>394</v>
      </c>
      <c r="D73" s="156"/>
      <c r="E73" s="156"/>
      <c r="F73" s="156"/>
      <c r="G73" s="156"/>
      <c r="H73" s="156"/>
      <c r="I73" s="156">
        <v>197</v>
      </c>
      <c r="J73" s="156"/>
      <c r="K73" s="157"/>
      <c r="L73" s="156"/>
      <c r="M73" s="156"/>
      <c r="N73" s="156"/>
      <c r="O73" s="156"/>
      <c r="P73" s="156"/>
      <c r="Q73" s="156"/>
      <c r="R73" s="158"/>
      <c r="S73" s="162">
        <f t="shared" si="3"/>
        <v>197</v>
      </c>
    </row>
    <row r="74" spans="1:19" s="6" customFormat="1" ht="19.5" customHeight="1" x14ac:dyDescent="0.25">
      <c r="A74" s="154" t="s">
        <v>410</v>
      </c>
      <c r="B74" s="305">
        <v>70</v>
      </c>
      <c r="C74" s="148" t="s">
        <v>401</v>
      </c>
      <c r="D74" s="159"/>
      <c r="E74" s="159"/>
      <c r="F74" s="159"/>
      <c r="G74" s="159"/>
      <c r="H74" s="159"/>
      <c r="I74" s="159"/>
      <c r="J74" s="159"/>
      <c r="K74" s="160"/>
      <c r="L74" s="159"/>
      <c r="M74" s="161">
        <v>6575</v>
      </c>
      <c r="N74" s="159"/>
      <c r="O74" s="159"/>
      <c r="P74" s="159"/>
      <c r="Q74" s="159"/>
      <c r="R74" s="161">
        <v>1315</v>
      </c>
      <c r="S74" s="186">
        <f t="shared" si="3"/>
        <v>7890</v>
      </c>
    </row>
    <row r="75" spans="1:19" s="6" customFormat="1" ht="19.5" customHeight="1" x14ac:dyDescent="0.25">
      <c r="A75" s="154" t="s">
        <v>415</v>
      </c>
      <c r="B75" s="188">
        <v>71</v>
      </c>
      <c r="C75" s="148" t="s">
        <v>411</v>
      </c>
      <c r="D75" s="159"/>
      <c r="E75" s="159"/>
      <c r="F75" s="159"/>
      <c r="G75" s="159"/>
      <c r="H75" s="159"/>
      <c r="I75" s="159"/>
      <c r="J75" s="159"/>
      <c r="K75" s="160"/>
      <c r="L75" s="159"/>
      <c r="M75" s="161">
        <v>18217.330000000002</v>
      </c>
      <c r="N75" s="159"/>
      <c r="O75" s="159"/>
      <c r="P75" s="159"/>
      <c r="Q75" s="159"/>
      <c r="R75" s="161">
        <v>3643.47</v>
      </c>
      <c r="S75" s="186">
        <f t="shared" si="3"/>
        <v>21860.800000000003</v>
      </c>
    </row>
    <row r="76" spans="1:19" s="6" customFormat="1" ht="19.5" customHeight="1" x14ac:dyDescent="0.25">
      <c r="A76" s="154" t="s">
        <v>410</v>
      </c>
      <c r="B76" s="305">
        <v>72</v>
      </c>
      <c r="C76" s="148" t="s">
        <v>401</v>
      </c>
      <c r="D76" s="159"/>
      <c r="E76" s="159"/>
      <c r="F76" s="159"/>
      <c r="G76" s="159"/>
      <c r="H76" s="159"/>
      <c r="I76" s="159"/>
      <c r="J76" s="159"/>
      <c r="K76" s="160"/>
      <c r="L76" s="159"/>
      <c r="M76" s="161">
        <v>315</v>
      </c>
      <c r="N76" s="159"/>
      <c r="O76" s="159"/>
      <c r="P76" s="159"/>
      <c r="Q76" s="159"/>
      <c r="R76" s="161">
        <v>63</v>
      </c>
      <c r="S76" s="186">
        <f t="shared" si="3"/>
        <v>378</v>
      </c>
    </row>
    <row r="77" spans="1:19" s="6" customFormat="1" ht="19.5" customHeight="1" x14ac:dyDescent="0.25">
      <c r="A77" s="274" t="s">
        <v>410</v>
      </c>
      <c r="B77" s="307">
        <v>73</v>
      </c>
      <c r="C77" s="110" t="s">
        <v>414</v>
      </c>
      <c r="D77" s="156"/>
      <c r="E77" s="156"/>
      <c r="F77" s="156"/>
      <c r="G77" s="156"/>
      <c r="H77" s="156"/>
      <c r="I77" s="156"/>
      <c r="J77" s="156"/>
      <c r="K77" s="157"/>
      <c r="L77" s="156"/>
      <c r="M77" s="158">
        <v>320</v>
      </c>
      <c r="N77" s="156"/>
      <c r="O77" s="156"/>
      <c r="P77" s="156"/>
      <c r="Q77" s="156"/>
      <c r="R77" s="158">
        <v>64</v>
      </c>
      <c r="S77" s="158">
        <f t="shared" ref="S77:S98" si="4">SUM(D77:R77)</f>
        <v>384</v>
      </c>
    </row>
    <row r="78" spans="1:19" s="6" customFormat="1" ht="19.5" customHeight="1" x14ac:dyDescent="0.25">
      <c r="A78" s="274" t="s">
        <v>415</v>
      </c>
      <c r="B78" s="307">
        <v>74</v>
      </c>
      <c r="C78" s="110" t="s">
        <v>414</v>
      </c>
      <c r="D78" s="156"/>
      <c r="E78" s="156"/>
      <c r="F78" s="156"/>
      <c r="G78" s="156"/>
      <c r="H78" s="156"/>
      <c r="I78" s="156"/>
      <c r="J78" s="156"/>
      <c r="K78" s="157"/>
      <c r="L78" s="156"/>
      <c r="M78" s="158">
        <v>297.33</v>
      </c>
      <c r="N78" s="156"/>
      <c r="O78" s="156"/>
      <c r="P78" s="156"/>
      <c r="Q78" s="156"/>
      <c r="R78" s="158">
        <v>59.47</v>
      </c>
      <c r="S78" s="158">
        <f t="shared" si="4"/>
        <v>356.79999999999995</v>
      </c>
    </row>
    <row r="79" spans="1:19" s="6" customFormat="1" ht="17.25" customHeight="1" x14ac:dyDescent="0.25">
      <c r="A79" s="154" t="s">
        <v>418</v>
      </c>
      <c r="B79" s="187">
        <v>75</v>
      </c>
      <c r="C79" s="110" t="s">
        <v>219</v>
      </c>
      <c r="D79" s="156"/>
      <c r="E79" s="156"/>
      <c r="F79" s="156"/>
      <c r="G79" s="156"/>
      <c r="H79" s="156"/>
      <c r="I79" s="156"/>
      <c r="J79" s="156"/>
      <c r="K79" s="157"/>
      <c r="L79" s="156"/>
      <c r="M79" s="158">
        <v>49.1</v>
      </c>
      <c r="N79" s="156"/>
      <c r="O79" s="156"/>
      <c r="P79" s="156"/>
      <c r="Q79" s="156"/>
      <c r="R79" s="158">
        <v>9.82</v>
      </c>
      <c r="S79" s="162">
        <f t="shared" si="4"/>
        <v>58.92</v>
      </c>
    </row>
    <row r="80" spans="1:19" s="6" customFormat="1" x14ac:dyDescent="0.25">
      <c r="A80" s="187" t="s">
        <v>418</v>
      </c>
      <c r="B80" s="187">
        <v>76</v>
      </c>
      <c r="C80" s="148" t="s">
        <v>305</v>
      </c>
      <c r="D80" s="156">
        <v>14.8</v>
      </c>
      <c r="E80" s="156"/>
      <c r="F80" s="156"/>
      <c r="G80" s="156"/>
      <c r="H80" s="156"/>
      <c r="I80" s="156"/>
      <c r="J80" s="156"/>
      <c r="K80" s="157"/>
      <c r="L80" s="156"/>
      <c r="M80" s="156"/>
      <c r="N80" s="156"/>
      <c r="O80" s="156"/>
      <c r="P80" s="156"/>
      <c r="Q80" s="156"/>
      <c r="R80" s="158"/>
      <c r="S80" s="162">
        <f t="shared" si="4"/>
        <v>14.8</v>
      </c>
    </row>
    <row r="81" spans="1:19" s="6" customFormat="1" x14ac:dyDescent="0.25">
      <c r="A81" s="187" t="s">
        <v>418</v>
      </c>
      <c r="B81" s="187">
        <v>77</v>
      </c>
      <c r="C81" s="148" t="s">
        <v>341</v>
      </c>
      <c r="D81" s="156"/>
      <c r="E81" s="156"/>
      <c r="F81" s="156"/>
      <c r="G81" s="156"/>
      <c r="H81" s="156"/>
      <c r="I81" s="156">
        <v>90</v>
      </c>
      <c r="J81" s="156"/>
      <c r="K81" s="157"/>
      <c r="L81" s="156"/>
      <c r="M81" s="156"/>
      <c r="N81" s="156"/>
      <c r="O81" s="156"/>
      <c r="P81" s="156"/>
      <c r="Q81" s="156"/>
      <c r="R81" s="158"/>
      <c r="S81" s="162">
        <f t="shared" si="4"/>
        <v>90</v>
      </c>
    </row>
    <row r="82" spans="1:19" s="6" customFormat="1" x14ac:dyDescent="0.25">
      <c r="A82" s="187" t="s">
        <v>418</v>
      </c>
      <c r="B82" s="187">
        <v>78</v>
      </c>
      <c r="C82" s="148" t="s">
        <v>419</v>
      </c>
      <c r="D82" s="156"/>
      <c r="E82" s="156"/>
      <c r="F82" s="156"/>
      <c r="G82" s="156"/>
      <c r="H82" s="156"/>
      <c r="I82" s="156"/>
      <c r="J82" s="156"/>
      <c r="K82" s="157"/>
      <c r="L82" s="156"/>
      <c r="M82" s="156"/>
      <c r="N82" s="156"/>
      <c r="O82" s="156"/>
      <c r="P82" s="156">
        <v>99.95</v>
      </c>
      <c r="Q82" s="156"/>
      <c r="R82" s="158"/>
      <c r="S82" s="162">
        <f t="shared" si="4"/>
        <v>99.95</v>
      </c>
    </row>
    <row r="83" spans="1:19" s="6" customFormat="1" x14ac:dyDescent="0.25">
      <c r="A83" s="187" t="s">
        <v>418</v>
      </c>
      <c r="B83" s="187">
        <v>79</v>
      </c>
      <c r="C83" s="148" t="s">
        <v>338</v>
      </c>
      <c r="D83" s="156"/>
      <c r="E83" s="156"/>
      <c r="F83" s="156"/>
      <c r="G83" s="156"/>
      <c r="H83" s="156"/>
      <c r="I83" s="156"/>
      <c r="J83" s="156"/>
      <c r="K83" s="157"/>
      <c r="L83" s="156"/>
      <c r="M83" s="156"/>
      <c r="N83" s="156"/>
      <c r="O83" s="156"/>
      <c r="P83" s="156">
        <v>367.35</v>
      </c>
      <c r="Q83" s="156"/>
      <c r="R83" s="158"/>
      <c r="S83" s="162">
        <f t="shared" si="4"/>
        <v>367.35</v>
      </c>
    </row>
    <row r="84" spans="1:19" s="6" customFormat="1" x14ac:dyDescent="0.25">
      <c r="A84" s="187" t="s">
        <v>418</v>
      </c>
      <c r="B84" s="187">
        <v>80</v>
      </c>
      <c r="C84" s="148" t="s">
        <v>423</v>
      </c>
      <c r="D84" s="156"/>
      <c r="E84" s="156"/>
      <c r="F84" s="156"/>
      <c r="G84" s="156"/>
      <c r="H84" s="156"/>
      <c r="I84" s="156"/>
      <c r="J84" s="156"/>
      <c r="K84" s="157"/>
      <c r="L84" s="156"/>
      <c r="M84" s="300">
        <v>1669.87</v>
      </c>
      <c r="N84" s="156"/>
      <c r="O84" s="156"/>
      <c r="P84" s="156"/>
      <c r="Q84" s="156"/>
      <c r="R84" s="158">
        <v>333.97</v>
      </c>
      <c r="S84" s="162">
        <f t="shared" si="4"/>
        <v>2003.84</v>
      </c>
    </row>
    <row r="85" spans="1:19" s="6" customFormat="1" x14ac:dyDescent="0.25">
      <c r="A85" s="187" t="s">
        <v>426</v>
      </c>
      <c r="B85" s="187">
        <v>81</v>
      </c>
      <c r="C85" s="110" t="s">
        <v>531</v>
      </c>
      <c r="D85" s="156"/>
      <c r="E85" s="156"/>
      <c r="F85" s="156"/>
      <c r="G85" s="156"/>
      <c r="H85" s="156"/>
      <c r="I85" s="156"/>
      <c r="J85" s="156"/>
      <c r="K85" s="157"/>
      <c r="L85" s="156"/>
      <c r="M85" s="156">
        <v>108</v>
      </c>
      <c r="N85" s="156"/>
      <c r="O85" s="156"/>
      <c r="P85" s="156"/>
      <c r="Q85" s="156"/>
      <c r="R85" s="158">
        <v>21.6</v>
      </c>
      <c r="S85" s="162">
        <f t="shared" si="4"/>
        <v>129.6</v>
      </c>
    </row>
    <row r="86" spans="1:19" s="6" customFormat="1" x14ac:dyDescent="0.25">
      <c r="A86" s="187" t="s">
        <v>426</v>
      </c>
      <c r="B86" s="187">
        <v>82</v>
      </c>
      <c r="C86" s="110" t="s">
        <v>529</v>
      </c>
      <c r="D86" s="156"/>
      <c r="E86" s="156">
        <v>28.8</v>
      </c>
      <c r="F86" s="156"/>
      <c r="G86" s="156"/>
      <c r="H86" s="156"/>
      <c r="I86" s="156"/>
      <c r="J86" s="156"/>
      <c r="K86" s="157"/>
      <c r="L86" s="156"/>
      <c r="M86" s="156"/>
      <c r="N86" s="156"/>
      <c r="O86" s="156"/>
      <c r="P86" s="156"/>
      <c r="Q86" s="156"/>
      <c r="R86" s="158"/>
      <c r="S86" s="158">
        <f t="shared" si="4"/>
        <v>28.8</v>
      </c>
    </row>
    <row r="87" spans="1:19" s="6" customFormat="1" x14ac:dyDescent="0.25">
      <c r="A87" s="187" t="s">
        <v>427</v>
      </c>
      <c r="B87" s="187">
        <v>83</v>
      </c>
      <c r="C87" s="110" t="s">
        <v>401</v>
      </c>
      <c r="D87" s="156"/>
      <c r="E87" s="156"/>
      <c r="F87" s="156"/>
      <c r="G87" s="156"/>
      <c r="H87" s="156"/>
      <c r="I87" s="156"/>
      <c r="J87" s="156"/>
      <c r="K87" s="157"/>
      <c r="L87" s="156"/>
      <c r="M87" s="156">
        <v>270</v>
      </c>
      <c r="N87" s="156"/>
      <c r="O87" s="156">
        <v>180</v>
      </c>
      <c r="P87" s="156"/>
      <c r="Q87" s="156"/>
      <c r="R87" s="158">
        <v>90</v>
      </c>
      <c r="S87" s="162">
        <f t="shared" si="4"/>
        <v>540</v>
      </c>
    </row>
    <row r="88" spans="1:19" s="6" customFormat="1" x14ac:dyDescent="0.25">
      <c r="A88" s="274" t="s">
        <v>430</v>
      </c>
      <c r="B88" s="187">
        <v>84</v>
      </c>
      <c r="C88" s="110" t="s">
        <v>366</v>
      </c>
      <c r="D88" s="156"/>
      <c r="E88" s="156"/>
      <c r="F88" s="156"/>
      <c r="G88" s="156"/>
      <c r="H88" s="156"/>
      <c r="I88" s="156"/>
      <c r="J88" s="156"/>
      <c r="K88" s="157"/>
      <c r="L88" s="156"/>
      <c r="M88" s="156"/>
      <c r="N88" s="156">
        <v>57.22</v>
      </c>
      <c r="O88" s="156"/>
      <c r="P88" s="156"/>
      <c r="Q88" s="156"/>
      <c r="R88" s="158">
        <v>3.01</v>
      </c>
      <c r="S88" s="162">
        <f t="shared" si="4"/>
        <v>60.23</v>
      </c>
    </row>
    <row r="89" spans="1:19" s="6" customFormat="1" x14ac:dyDescent="0.25">
      <c r="A89" s="187" t="s">
        <v>432</v>
      </c>
      <c r="B89" s="187">
        <v>85</v>
      </c>
      <c r="C89" s="110" t="s">
        <v>433</v>
      </c>
      <c r="D89" s="156">
        <v>296.38</v>
      </c>
      <c r="E89" s="156"/>
      <c r="F89" s="156"/>
      <c r="G89" s="156"/>
      <c r="H89" s="156"/>
      <c r="I89" s="156"/>
      <c r="J89" s="156"/>
      <c r="K89" s="157"/>
      <c r="L89" s="156"/>
      <c r="M89" s="156"/>
      <c r="N89" s="156"/>
      <c r="O89" s="156"/>
      <c r="P89" s="156"/>
      <c r="Q89" s="156"/>
      <c r="R89" s="158"/>
      <c r="S89" s="162">
        <f t="shared" si="4"/>
        <v>296.38</v>
      </c>
    </row>
    <row r="90" spans="1:19" s="147" customFormat="1" ht="17.25" customHeight="1" x14ac:dyDescent="0.25">
      <c r="A90" s="274" t="s">
        <v>431</v>
      </c>
      <c r="B90" s="187">
        <v>86</v>
      </c>
      <c r="C90" s="110" t="s">
        <v>436</v>
      </c>
      <c r="D90" s="156"/>
      <c r="E90" s="156"/>
      <c r="F90" s="156"/>
      <c r="G90" s="156"/>
      <c r="H90" s="156"/>
      <c r="I90" s="156"/>
      <c r="J90" s="156"/>
      <c r="K90" s="157"/>
      <c r="L90" s="156"/>
      <c r="M90" s="156">
        <v>700</v>
      </c>
      <c r="N90" s="156"/>
      <c r="O90" s="156"/>
      <c r="P90" s="156"/>
      <c r="Q90" s="156"/>
      <c r="R90" s="158">
        <v>140</v>
      </c>
      <c r="S90" s="162">
        <f t="shared" si="4"/>
        <v>840</v>
      </c>
    </row>
    <row r="91" spans="1:19" s="6" customFormat="1" ht="17.25" customHeight="1" x14ac:dyDescent="0.25">
      <c r="A91" s="274" t="s">
        <v>431</v>
      </c>
      <c r="B91" s="187">
        <v>87</v>
      </c>
      <c r="C91" s="148" t="s">
        <v>529</v>
      </c>
      <c r="D91" s="156"/>
      <c r="E91" s="156">
        <v>69.59</v>
      </c>
      <c r="F91" s="156"/>
      <c r="G91" s="156"/>
      <c r="H91" s="156"/>
      <c r="I91" s="156"/>
      <c r="J91" s="156"/>
      <c r="K91" s="157"/>
      <c r="L91" s="156"/>
      <c r="M91" s="156"/>
      <c r="N91" s="156"/>
      <c r="O91" s="156"/>
      <c r="P91" s="156"/>
      <c r="Q91" s="156"/>
      <c r="R91" s="158"/>
      <c r="S91" s="162">
        <f t="shared" si="4"/>
        <v>69.59</v>
      </c>
    </row>
    <row r="92" spans="1:19" s="6" customFormat="1" x14ac:dyDescent="0.25">
      <c r="A92" s="274" t="s">
        <v>431</v>
      </c>
      <c r="B92" s="187">
        <v>88</v>
      </c>
      <c r="C92" s="110" t="s">
        <v>499</v>
      </c>
      <c r="D92" s="156"/>
      <c r="E92" s="156"/>
      <c r="F92" s="156"/>
      <c r="G92" s="156"/>
      <c r="H92" s="156"/>
      <c r="I92" s="156"/>
      <c r="J92" s="156"/>
      <c r="K92" s="157"/>
      <c r="L92" s="156"/>
      <c r="M92" s="156">
        <v>693.33</v>
      </c>
      <c r="N92" s="156"/>
      <c r="O92" s="156"/>
      <c r="P92" s="156"/>
      <c r="Q92" s="156"/>
      <c r="R92" s="158">
        <v>138.66999999999999</v>
      </c>
      <c r="S92" s="162">
        <f t="shared" si="4"/>
        <v>832</v>
      </c>
    </row>
    <row r="93" spans="1:19" s="147" customFormat="1" x14ac:dyDescent="0.25">
      <c r="A93" s="274" t="s">
        <v>431</v>
      </c>
      <c r="B93" s="187">
        <v>89</v>
      </c>
      <c r="C93" s="110" t="s">
        <v>437</v>
      </c>
      <c r="D93" s="156">
        <v>44.3</v>
      </c>
      <c r="E93" s="156"/>
      <c r="F93" s="156"/>
      <c r="G93" s="156"/>
      <c r="H93" s="156"/>
      <c r="I93" s="156"/>
      <c r="J93" s="156"/>
      <c r="K93" s="157"/>
      <c r="L93" s="156"/>
      <c r="M93" s="156"/>
      <c r="N93" s="156"/>
      <c r="O93" s="156"/>
      <c r="P93" s="156"/>
      <c r="Q93" s="156"/>
      <c r="R93" s="158"/>
      <c r="S93" s="162">
        <f t="shared" si="4"/>
        <v>44.3</v>
      </c>
    </row>
    <row r="94" spans="1:19" s="275" customFormat="1" x14ac:dyDescent="0.25">
      <c r="A94" s="274" t="s">
        <v>430</v>
      </c>
      <c r="B94" s="187">
        <v>90</v>
      </c>
      <c r="C94" s="110" t="s">
        <v>438</v>
      </c>
      <c r="D94" s="156"/>
      <c r="E94" s="156"/>
      <c r="F94" s="156"/>
      <c r="G94" s="156"/>
      <c r="H94" s="156"/>
      <c r="I94" s="156"/>
      <c r="J94" s="156"/>
      <c r="K94" s="157"/>
      <c r="L94" s="156"/>
      <c r="M94" s="156">
        <v>12.95</v>
      </c>
      <c r="N94" s="156"/>
      <c r="O94" s="156"/>
      <c r="P94" s="156"/>
      <c r="Q94" s="156"/>
      <c r="R94" s="158"/>
      <c r="S94" s="162">
        <f t="shared" si="4"/>
        <v>12.95</v>
      </c>
    </row>
    <row r="95" spans="1:19" s="312" customFormat="1" x14ac:dyDescent="0.25">
      <c r="A95" s="310" t="s">
        <v>431</v>
      </c>
      <c r="B95" s="188">
        <v>91</v>
      </c>
      <c r="C95" s="148" t="s">
        <v>366</v>
      </c>
      <c r="D95" s="159"/>
      <c r="E95" s="159"/>
      <c r="F95" s="159"/>
      <c r="G95" s="159"/>
      <c r="H95" s="159"/>
      <c r="I95" s="159"/>
      <c r="J95" s="159"/>
      <c r="K95" s="160"/>
      <c r="L95" s="159"/>
      <c r="M95" s="159">
        <v>60.09</v>
      </c>
      <c r="N95" s="159"/>
      <c r="O95" s="159"/>
      <c r="P95" s="159"/>
      <c r="Q95" s="159"/>
      <c r="R95" s="161">
        <v>3</v>
      </c>
      <c r="S95" s="186">
        <f t="shared" si="4"/>
        <v>63.09</v>
      </c>
    </row>
    <row r="96" spans="1:19" s="275" customFormat="1" x14ac:dyDescent="0.25">
      <c r="A96" s="310" t="s">
        <v>431</v>
      </c>
      <c r="B96" s="305">
        <v>92</v>
      </c>
      <c r="C96" s="148" t="s">
        <v>439</v>
      </c>
      <c r="D96" s="159"/>
      <c r="E96" s="159"/>
      <c r="F96" s="159"/>
      <c r="G96" s="159"/>
      <c r="H96" s="159"/>
      <c r="I96" s="159"/>
      <c r="J96" s="159"/>
      <c r="K96" s="160"/>
      <c r="L96" s="159"/>
      <c r="M96" s="161">
        <v>37.5</v>
      </c>
      <c r="N96" s="159"/>
      <c r="O96" s="159"/>
      <c r="P96" s="159"/>
      <c r="Q96" s="159"/>
      <c r="R96" s="161">
        <v>7.5</v>
      </c>
      <c r="S96" s="161">
        <f t="shared" si="4"/>
        <v>45</v>
      </c>
    </row>
    <row r="97" spans="1:19" s="275" customFormat="1" x14ac:dyDescent="0.25">
      <c r="A97" s="274" t="s">
        <v>430</v>
      </c>
      <c r="B97" s="187">
        <v>93</v>
      </c>
      <c r="C97" s="110" t="s">
        <v>437</v>
      </c>
      <c r="D97" s="156">
        <v>44.3</v>
      </c>
      <c r="E97" s="156"/>
      <c r="F97" s="156"/>
      <c r="G97" s="156"/>
      <c r="H97" s="156"/>
      <c r="I97" s="156"/>
      <c r="J97" s="156"/>
      <c r="K97" s="157"/>
      <c r="L97" s="156"/>
      <c r="M97" s="156"/>
      <c r="N97" s="156"/>
      <c r="O97" s="156"/>
      <c r="P97" s="156"/>
      <c r="Q97" s="156"/>
      <c r="R97" s="158"/>
      <c r="S97" s="162">
        <f t="shared" si="4"/>
        <v>44.3</v>
      </c>
    </row>
    <row r="98" spans="1:19" s="312" customFormat="1" x14ac:dyDescent="0.25">
      <c r="A98" s="154" t="s">
        <v>434</v>
      </c>
      <c r="B98" s="188" t="s">
        <v>260</v>
      </c>
      <c r="C98" s="148" t="s">
        <v>220</v>
      </c>
      <c r="D98" s="159"/>
      <c r="E98" s="159"/>
      <c r="F98" s="159"/>
      <c r="G98" s="159"/>
      <c r="H98" s="159"/>
      <c r="I98" s="159"/>
      <c r="J98" s="159"/>
      <c r="K98" s="160"/>
      <c r="L98" s="159"/>
      <c r="M98" s="159">
        <v>47</v>
      </c>
      <c r="N98" s="159"/>
      <c r="O98" s="159"/>
      <c r="P98" s="159"/>
      <c r="Q98" s="159"/>
      <c r="R98" s="161"/>
      <c r="S98" s="186">
        <f t="shared" si="4"/>
        <v>47</v>
      </c>
    </row>
    <row r="99" spans="1:19" s="6" customFormat="1" x14ac:dyDescent="0.25">
      <c r="A99" s="112"/>
      <c r="B99" s="187"/>
      <c r="C99" s="259" t="s">
        <v>287</v>
      </c>
      <c r="D99" s="156"/>
      <c r="E99" s="156"/>
      <c r="F99" s="156"/>
      <c r="G99" s="156"/>
      <c r="H99" s="156"/>
      <c r="I99" s="156"/>
      <c r="J99" s="156"/>
      <c r="K99" s="157"/>
      <c r="L99" s="156"/>
      <c r="M99" s="156"/>
      <c r="N99" s="156"/>
      <c r="O99" s="156"/>
      <c r="P99" s="156"/>
      <c r="Q99" s="156"/>
      <c r="R99" s="158"/>
      <c r="S99" s="162"/>
    </row>
    <row r="100" spans="1:19" s="249" customFormat="1" x14ac:dyDescent="0.25">
      <c r="A100" s="327" t="s">
        <v>452</v>
      </c>
      <c r="B100" s="261" t="s">
        <v>271</v>
      </c>
      <c r="C100" s="250" t="s">
        <v>287</v>
      </c>
      <c r="D100" s="251"/>
      <c r="E100" s="251"/>
      <c r="F100" s="251"/>
      <c r="G100" s="251"/>
      <c r="H100" s="251"/>
      <c r="I100" s="251"/>
      <c r="J100" s="251"/>
      <c r="K100" s="252"/>
      <c r="L100" s="251"/>
      <c r="M100" s="251">
        <v>6</v>
      </c>
      <c r="N100" s="251"/>
      <c r="O100" s="251"/>
      <c r="P100" s="251"/>
      <c r="Q100" s="251"/>
      <c r="R100" s="253"/>
      <c r="S100" s="254">
        <f t="shared" ref="S100" si="5">SUM(D100:R100)</f>
        <v>6</v>
      </c>
    </row>
    <row r="101" spans="1:19" s="249" customFormat="1" x14ac:dyDescent="0.25">
      <c r="A101" s="327" t="s">
        <v>330</v>
      </c>
      <c r="B101" s="261" t="s">
        <v>271</v>
      </c>
      <c r="C101" s="250" t="s">
        <v>287</v>
      </c>
      <c r="D101" s="251"/>
      <c r="E101" s="251"/>
      <c r="F101" s="251"/>
      <c r="G101" s="251"/>
      <c r="H101" s="251"/>
      <c r="I101" s="251"/>
      <c r="J101" s="251"/>
      <c r="K101" s="252"/>
      <c r="L101" s="251"/>
      <c r="M101" s="251">
        <v>6</v>
      </c>
      <c r="N101" s="251"/>
      <c r="O101" s="251"/>
      <c r="P101" s="251"/>
      <c r="Q101" s="251"/>
      <c r="R101" s="253"/>
      <c r="S101" s="254">
        <f t="shared" ref="S101:S112" si="6">SUM(D101:R101)</f>
        <v>6</v>
      </c>
    </row>
    <row r="102" spans="1:19" s="249" customFormat="1" x14ac:dyDescent="0.25">
      <c r="A102" s="327" t="s">
        <v>331</v>
      </c>
      <c r="B102" s="261" t="s">
        <v>271</v>
      </c>
      <c r="C102" s="250" t="s">
        <v>287</v>
      </c>
      <c r="D102" s="251"/>
      <c r="E102" s="251"/>
      <c r="F102" s="251"/>
      <c r="G102" s="251"/>
      <c r="H102" s="251"/>
      <c r="I102" s="251"/>
      <c r="J102" s="251"/>
      <c r="K102" s="252"/>
      <c r="L102" s="251"/>
      <c r="M102" s="251">
        <v>6</v>
      </c>
      <c r="N102" s="251"/>
      <c r="O102" s="251"/>
      <c r="P102" s="251"/>
      <c r="Q102" s="251"/>
      <c r="R102" s="253"/>
      <c r="S102" s="254">
        <f t="shared" si="6"/>
        <v>6</v>
      </c>
    </row>
    <row r="103" spans="1:19" s="249" customFormat="1" x14ac:dyDescent="0.25">
      <c r="A103" s="260" t="s">
        <v>353</v>
      </c>
      <c r="B103" s="261" t="s">
        <v>271</v>
      </c>
      <c r="C103" s="250" t="s">
        <v>287</v>
      </c>
      <c r="D103" s="251"/>
      <c r="E103" s="251"/>
      <c r="F103" s="251"/>
      <c r="G103" s="251"/>
      <c r="H103" s="251"/>
      <c r="I103" s="251"/>
      <c r="J103" s="251"/>
      <c r="K103" s="252"/>
      <c r="L103" s="251"/>
      <c r="M103" s="251">
        <v>6</v>
      </c>
      <c r="N103" s="251"/>
      <c r="O103" s="251"/>
      <c r="P103" s="251"/>
      <c r="Q103" s="251"/>
      <c r="R103" s="253"/>
      <c r="S103" s="254">
        <f t="shared" si="6"/>
        <v>6</v>
      </c>
    </row>
    <row r="104" spans="1:19" s="249" customFormat="1" x14ac:dyDescent="0.25">
      <c r="A104" s="260" t="s">
        <v>360</v>
      </c>
      <c r="B104" s="261" t="s">
        <v>271</v>
      </c>
      <c r="C104" s="250" t="s">
        <v>287</v>
      </c>
      <c r="D104" s="251"/>
      <c r="E104" s="251"/>
      <c r="F104" s="251"/>
      <c r="G104" s="251"/>
      <c r="H104" s="251"/>
      <c r="I104" s="251"/>
      <c r="J104" s="251"/>
      <c r="K104" s="252"/>
      <c r="L104" s="251"/>
      <c r="M104" s="251">
        <v>6</v>
      </c>
      <c r="N104" s="251"/>
      <c r="O104" s="251"/>
      <c r="P104" s="251"/>
      <c r="Q104" s="251"/>
      <c r="R104" s="253"/>
      <c r="S104" s="254">
        <f t="shared" si="6"/>
        <v>6</v>
      </c>
    </row>
    <row r="105" spans="1:19" s="249" customFormat="1" x14ac:dyDescent="0.25">
      <c r="A105" s="260" t="s">
        <v>379</v>
      </c>
      <c r="B105" s="261" t="s">
        <v>271</v>
      </c>
      <c r="C105" s="250" t="s">
        <v>287</v>
      </c>
      <c r="D105" s="251"/>
      <c r="E105" s="251"/>
      <c r="F105" s="251"/>
      <c r="G105" s="251"/>
      <c r="H105" s="251"/>
      <c r="I105" s="251"/>
      <c r="J105" s="251"/>
      <c r="K105" s="252"/>
      <c r="L105" s="251"/>
      <c r="M105" s="251">
        <v>6</v>
      </c>
      <c r="N105" s="251"/>
      <c r="O105" s="251"/>
      <c r="P105" s="251"/>
      <c r="Q105" s="251"/>
      <c r="R105" s="253"/>
      <c r="S105" s="254">
        <f t="shared" si="6"/>
        <v>6</v>
      </c>
    </row>
    <row r="106" spans="1:19" s="249" customFormat="1" x14ac:dyDescent="0.25">
      <c r="A106" s="260" t="s">
        <v>372</v>
      </c>
      <c r="B106" s="261" t="s">
        <v>271</v>
      </c>
      <c r="C106" s="250" t="s">
        <v>287</v>
      </c>
      <c r="D106" s="251"/>
      <c r="E106" s="251"/>
      <c r="F106" s="251"/>
      <c r="G106" s="251"/>
      <c r="H106" s="251"/>
      <c r="I106" s="251"/>
      <c r="J106" s="251"/>
      <c r="K106" s="252"/>
      <c r="L106" s="251"/>
      <c r="M106" s="251">
        <v>6</v>
      </c>
      <c r="N106" s="251"/>
      <c r="O106" s="251"/>
      <c r="P106" s="251"/>
      <c r="Q106" s="251"/>
      <c r="R106" s="253"/>
      <c r="S106" s="254">
        <f t="shared" si="6"/>
        <v>6</v>
      </c>
    </row>
    <row r="107" spans="1:19" s="249" customFormat="1" x14ac:dyDescent="0.25">
      <c r="A107" s="260" t="s">
        <v>407</v>
      </c>
      <c r="B107" s="261" t="s">
        <v>271</v>
      </c>
      <c r="C107" s="250" t="s">
        <v>287</v>
      </c>
      <c r="D107" s="251"/>
      <c r="E107" s="251"/>
      <c r="F107" s="251"/>
      <c r="G107" s="251"/>
      <c r="H107" s="251"/>
      <c r="I107" s="251"/>
      <c r="J107" s="251"/>
      <c r="K107" s="252"/>
      <c r="L107" s="251"/>
      <c r="M107" s="251">
        <v>6</v>
      </c>
      <c r="N107" s="251"/>
      <c r="O107" s="251"/>
      <c r="P107" s="251"/>
      <c r="Q107" s="251"/>
      <c r="R107" s="253"/>
      <c r="S107" s="254">
        <f t="shared" si="6"/>
        <v>6</v>
      </c>
    </row>
    <row r="108" spans="1:19" s="249" customFormat="1" x14ac:dyDescent="0.25">
      <c r="A108" s="260" t="s">
        <v>408</v>
      </c>
      <c r="B108" s="261" t="s">
        <v>271</v>
      </c>
      <c r="C108" s="250" t="s">
        <v>287</v>
      </c>
      <c r="D108" s="251"/>
      <c r="E108" s="251"/>
      <c r="F108" s="251"/>
      <c r="G108" s="251"/>
      <c r="H108" s="251"/>
      <c r="I108" s="251"/>
      <c r="J108" s="251"/>
      <c r="K108" s="252"/>
      <c r="L108" s="251"/>
      <c r="M108" s="251">
        <v>6</v>
      </c>
      <c r="N108" s="251"/>
      <c r="O108" s="251"/>
      <c r="P108" s="251"/>
      <c r="Q108" s="251"/>
      <c r="R108" s="253"/>
      <c r="S108" s="254">
        <f t="shared" si="6"/>
        <v>6</v>
      </c>
    </row>
    <row r="109" spans="1:19" s="249" customFormat="1" x14ac:dyDescent="0.25">
      <c r="A109" s="260" t="s">
        <v>424</v>
      </c>
      <c r="B109" s="261" t="s">
        <v>271</v>
      </c>
      <c r="C109" s="250" t="s">
        <v>287</v>
      </c>
      <c r="D109" s="251"/>
      <c r="E109" s="251"/>
      <c r="F109" s="251"/>
      <c r="G109" s="251"/>
      <c r="H109" s="251"/>
      <c r="I109" s="251"/>
      <c r="J109" s="251"/>
      <c r="K109" s="252"/>
      <c r="L109" s="251"/>
      <c r="M109" s="251">
        <v>6</v>
      </c>
      <c r="N109" s="251"/>
      <c r="O109" s="251"/>
      <c r="P109" s="251"/>
      <c r="Q109" s="251"/>
      <c r="R109" s="253"/>
      <c r="S109" s="254">
        <f t="shared" si="6"/>
        <v>6</v>
      </c>
    </row>
    <row r="110" spans="1:19" s="249" customFormat="1" x14ac:dyDescent="0.25">
      <c r="A110" s="260" t="s">
        <v>441</v>
      </c>
      <c r="B110" s="261" t="s">
        <v>271</v>
      </c>
      <c r="C110" s="250" t="s">
        <v>287</v>
      </c>
      <c r="D110" s="251"/>
      <c r="E110" s="251"/>
      <c r="F110" s="251"/>
      <c r="G110" s="251"/>
      <c r="H110" s="251"/>
      <c r="I110" s="251"/>
      <c r="J110" s="251"/>
      <c r="K110" s="252"/>
      <c r="L110" s="251"/>
      <c r="M110" s="251">
        <v>6</v>
      </c>
      <c r="N110" s="251"/>
      <c r="O110" s="251"/>
      <c r="P110" s="251"/>
      <c r="Q110" s="251"/>
      <c r="R110" s="253"/>
      <c r="S110" s="254">
        <f t="shared" si="6"/>
        <v>6</v>
      </c>
    </row>
    <row r="111" spans="1:19" s="249" customFormat="1" x14ac:dyDescent="0.25">
      <c r="A111" s="260" t="s">
        <v>435</v>
      </c>
      <c r="B111" s="261" t="s">
        <v>271</v>
      </c>
      <c r="C111" s="250" t="s">
        <v>287</v>
      </c>
      <c r="D111" s="251"/>
      <c r="E111" s="251"/>
      <c r="F111" s="251"/>
      <c r="G111" s="251"/>
      <c r="H111" s="251"/>
      <c r="I111" s="251"/>
      <c r="J111" s="251"/>
      <c r="K111" s="252"/>
      <c r="L111" s="251"/>
      <c r="M111" s="251">
        <v>6</v>
      </c>
      <c r="N111" s="251"/>
      <c r="O111" s="251"/>
      <c r="P111" s="251"/>
      <c r="Q111" s="251"/>
      <c r="R111" s="253"/>
      <c r="S111" s="254">
        <f t="shared" si="6"/>
        <v>6</v>
      </c>
    </row>
    <row r="112" spans="1:19" s="249" customFormat="1" x14ac:dyDescent="0.25">
      <c r="A112" s="260" t="s">
        <v>450</v>
      </c>
      <c r="B112" s="261" t="s">
        <v>271</v>
      </c>
      <c r="C112" s="250" t="s">
        <v>287</v>
      </c>
      <c r="D112" s="251"/>
      <c r="E112" s="251"/>
      <c r="F112" s="251"/>
      <c r="G112" s="251"/>
      <c r="H112" s="251"/>
      <c r="I112" s="251"/>
      <c r="J112" s="251"/>
      <c r="K112" s="252"/>
      <c r="L112" s="251"/>
      <c r="M112" s="251">
        <v>7</v>
      </c>
      <c r="N112" s="251"/>
      <c r="O112" s="251"/>
      <c r="P112" s="251"/>
      <c r="Q112" s="251"/>
      <c r="R112" s="253"/>
      <c r="S112" s="254">
        <f t="shared" si="6"/>
        <v>7</v>
      </c>
    </row>
    <row r="113" spans="1:19" s="249" customFormat="1" x14ac:dyDescent="0.25">
      <c r="A113" s="260"/>
      <c r="B113" s="261"/>
      <c r="C113" s="255" t="s">
        <v>307</v>
      </c>
      <c r="D113" s="251"/>
      <c r="E113" s="251"/>
      <c r="F113" s="251"/>
      <c r="G113" s="251"/>
      <c r="H113" s="251"/>
      <c r="I113" s="251"/>
      <c r="J113" s="251"/>
      <c r="K113" s="252"/>
      <c r="L113" s="251"/>
      <c r="M113" s="251"/>
      <c r="N113" s="251"/>
      <c r="O113" s="251"/>
      <c r="P113" s="251"/>
      <c r="Q113" s="251"/>
      <c r="R113" s="253"/>
      <c r="S113" s="254"/>
    </row>
    <row r="114" spans="1:19" s="216" customFormat="1" ht="19.5" customHeight="1" x14ac:dyDescent="0.25">
      <c r="A114" s="262" t="s">
        <v>318</v>
      </c>
      <c r="B114" s="217" t="s">
        <v>228</v>
      </c>
      <c r="C114" s="218" t="s">
        <v>261</v>
      </c>
      <c r="D114" s="219"/>
      <c r="E114" s="219"/>
      <c r="F114" s="219"/>
      <c r="G114" s="219"/>
      <c r="H114" s="219"/>
      <c r="I114" s="219"/>
      <c r="J114" s="219"/>
      <c r="K114" s="220"/>
      <c r="L114" s="219"/>
      <c r="M114" s="221"/>
      <c r="N114" s="219"/>
      <c r="O114" s="219"/>
      <c r="P114" s="219"/>
      <c r="Q114" s="219">
        <v>10.79</v>
      </c>
      <c r="R114" s="221"/>
      <c r="S114" s="221">
        <f t="shared" ref="S114:S125" si="7">SUM(D114:R114)</f>
        <v>10.79</v>
      </c>
    </row>
    <row r="115" spans="1:19" s="216" customFormat="1" ht="19.5" customHeight="1" x14ac:dyDescent="0.25">
      <c r="A115" s="262" t="s">
        <v>332</v>
      </c>
      <c r="B115" s="222" t="s">
        <v>260</v>
      </c>
      <c r="C115" s="218" t="s">
        <v>262</v>
      </c>
      <c r="D115" s="223"/>
      <c r="E115" s="223"/>
      <c r="F115" s="223"/>
      <c r="G115" s="223"/>
      <c r="H115" s="223"/>
      <c r="I115" s="223"/>
      <c r="J115" s="223"/>
      <c r="K115" s="224"/>
      <c r="L115" s="223"/>
      <c r="M115" s="223"/>
      <c r="N115" s="223"/>
      <c r="O115" s="223"/>
      <c r="P115" s="223"/>
      <c r="Q115" s="223">
        <v>11.48</v>
      </c>
      <c r="R115" s="225"/>
      <c r="S115" s="226">
        <f t="shared" si="7"/>
        <v>11.48</v>
      </c>
    </row>
    <row r="116" spans="1:19" s="216" customFormat="1" ht="19.5" customHeight="1" x14ac:dyDescent="0.25">
      <c r="A116" s="262" t="s">
        <v>350</v>
      </c>
      <c r="B116" s="222" t="s">
        <v>260</v>
      </c>
      <c r="C116" s="218" t="s">
        <v>261</v>
      </c>
      <c r="D116" s="223"/>
      <c r="E116" s="223"/>
      <c r="F116" s="223"/>
      <c r="G116" s="223"/>
      <c r="H116" s="223"/>
      <c r="I116" s="223"/>
      <c r="J116" s="223"/>
      <c r="K116" s="224"/>
      <c r="L116" s="223"/>
      <c r="M116" s="223"/>
      <c r="N116" s="223"/>
      <c r="O116" s="223"/>
      <c r="P116" s="223"/>
      <c r="Q116" s="223">
        <v>11.48</v>
      </c>
      <c r="R116" s="225"/>
      <c r="S116" s="226">
        <f t="shared" si="7"/>
        <v>11.48</v>
      </c>
    </row>
    <row r="117" spans="1:19" s="216" customFormat="1" ht="19.5" customHeight="1" x14ac:dyDescent="0.25">
      <c r="A117" s="262" t="s">
        <v>356</v>
      </c>
      <c r="B117" s="217" t="s">
        <v>228</v>
      </c>
      <c r="C117" s="218" t="s">
        <v>261</v>
      </c>
      <c r="D117" s="219"/>
      <c r="E117" s="219"/>
      <c r="F117" s="219"/>
      <c r="G117" s="219"/>
      <c r="H117" s="219"/>
      <c r="I117" s="219"/>
      <c r="J117" s="219"/>
      <c r="K117" s="220"/>
      <c r="L117" s="219"/>
      <c r="M117" s="221"/>
      <c r="N117" s="219"/>
      <c r="O117" s="219"/>
      <c r="P117" s="219"/>
      <c r="Q117" s="219">
        <v>11.48</v>
      </c>
      <c r="R117" s="221"/>
      <c r="S117" s="221">
        <f t="shared" si="7"/>
        <v>11.48</v>
      </c>
    </row>
    <row r="118" spans="1:19" s="216" customFormat="1" ht="19.5" customHeight="1" x14ac:dyDescent="0.25">
      <c r="A118" s="262" t="s">
        <v>368</v>
      </c>
      <c r="B118" s="217" t="s">
        <v>228</v>
      </c>
      <c r="C118" s="218" t="s">
        <v>272</v>
      </c>
      <c r="D118" s="219"/>
      <c r="E118" s="219"/>
      <c r="F118" s="219"/>
      <c r="G118" s="219"/>
      <c r="H118" s="219"/>
      <c r="I118" s="219"/>
      <c r="J118" s="219"/>
      <c r="K118" s="220"/>
      <c r="L118" s="219"/>
      <c r="M118" s="221"/>
      <c r="N118" s="219"/>
      <c r="O118" s="219"/>
      <c r="P118" s="219"/>
      <c r="Q118" s="219">
        <v>11.48</v>
      </c>
      <c r="R118" s="221"/>
      <c r="S118" s="221">
        <f t="shared" si="7"/>
        <v>11.48</v>
      </c>
    </row>
    <row r="119" spans="1:19" s="216" customFormat="1" ht="19.5" customHeight="1" x14ac:dyDescent="0.25">
      <c r="A119" s="262" t="s">
        <v>388</v>
      </c>
      <c r="B119" s="217" t="s">
        <v>228</v>
      </c>
      <c r="C119" s="218" t="s">
        <v>261</v>
      </c>
      <c r="D119" s="219"/>
      <c r="E119" s="219"/>
      <c r="F119" s="219"/>
      <c r="G119" s="219"/>
      <c r="H119" s="219"/>
      <c r="I119" s="219"/>
      <c r="J119" s="219"/>
      <c r="K119" s="220"/>
      <c r="L119" s="219"/>
      <c r="M119" s="221"/>
      <c r="N119" s="219"/>
      <c r="O119" s="219"/>
      <c r="P119" s="219"/>
      <c r="Q119" s="219">
        <v>11.48</v>
      </c>
      <c r="R119" s="221"/>
      <c r="S119" s="221">
        <f t="shared" si="7"/>
        <v>11.48</v>
      </c>
    </row>
    <row r="120" spans="1:19" s="216" customFormat="1" ht="17.25" customHeight="1" x14ac:dyDescent="0.25">
      <c r="A120" s="262" t="s">
        <v>405</v>
      </c>
      <c r="B120" s="217" t="s">
        <v>228</v>
      </c>
      <c r="C120" s="218" t="s">
        <v>261</v>
      </c>
      <c r="D120" s="219"/>
      <c r="E120" s="219"/>
      <c r="F120" s="219"/>
      <c r="G120" s="219"/>
      <c r="H120" s="219"/>
      <c r="I120" s="219"/>
      <c r="J120" s="219"/>
      <c r="K120" s="220"/>
      <c r="L120" s="219"/>
      <c r="M120" s="221"/>
      <c r="N120" s="219"/>
      <c r="O120" s="219"/>
      <c r="P120" s="219"/>
      <c r="Q120" s="219">
        <v>11.48</v>
      </c>
      <c r="R120" s="221"/>
      <c r="S120" s="221">
        <f t="shared" si="7"/>
        <v>11.48</v>
      </c>
    </row>
    <row r="121" spans="1:19" s="216" customFormat="1" ht="17.25" customHeight="1" x14ac:dyDescent="0.25">
      <c r="A121" s="262" t="s">
        <v>400</v>
      </c>
      <c r="B121" s="222" t="s">
        <v>228</v>
      </c>
      <c r="C121" s="218" t="s">
        <v>261</v>
      </c>
      <c r="D121" s="223"/>
      <c r="E121" s="223"/>
      <c r="F121" s="223"/>
      <c r="G121" s="223"/>
      <c r="H121" s="223"/>
      <c r="I121" s="223"/>
      <c r="J121" s="223"/>
      <c r="K121" s="224"/>
      <c r="L121" s="223"/>
      <c r="M121" s="223"/>
      <c r="N121" s="223"/>
      <c r="O121" s="223"/>
      <c r="P121" s="223"/>
      <c r="Q121" s="223">
        <v>11.48</v>
      </c>
      <c r="R121" s="225"/>
      <c r="S121" s="226">
        <f t="shared" si="7"/>
        <v>11.48</v>
      </c>
    </row>
    <row r="122" spans="1:19" s="216" customFormat="1" ht="17.25" customHeight="1" x14ac:dyDescent="0.25">
      <c r="A122" s="262" t="s">
        <v>449</v>
      </c>
      <c r="B122" s="222" t="s">
        <v>228</v>
      </c>
      <c r="C122" s="218" t="s">
        <v>272</v>
      </c>
      <c r="D122" s="223"/>
      <c r="E122" s="223"/>
      <c r="F122" s="223"/>
      <c r="G122" s="223"/>
      <c r="H122" s="223"/>
      <c r="I122" s="223"/>
      <c r="J122" s="223"/>
      <c r="K122" s="224"/>
      <c r="L122" s="223"/>
      <c r="M122" s="223"/>
      <c r="N122" s="223"/>
      <c r="O122" s="223"/>
      <c r="P122" s="223"/>
      <c r="Q122" s="223">
        <v>11.48</v>
      </c>
      <c r="R122" s="225"/>
      <c r="S122" s="226">
        <f t="shared" si="7"/>
        <v>11.48</v>
      </c>
    </row>
    <row r="123" spans="1:19" s="216" customFormat="1" ht="17.25" customHeight="1" x14ac:dyDescent="0.25">
      <c r="A123" s="262" t="s">
        <v>440</v>
      </c>
      <c r="B123" s="222" t="s">
        <v>228</v>
      </c>
      <c r="C123" s="218" t="s">
        <v>261</v>
      </c>
      <c r="D123" s="223"/>
      <c r="E123" s="223"/>
      <c r="F123" s="223"/>
      <c r="G123" s="223"/>
      <c r="H123" s="223"/>
      <c r="I123" s="223"/>
      <c r="J123" s="223"/>
      <c r="K123" s="224"/>
      <c r="L123" s="223"/>
      <c r="M123" s="223"/>
      <c r="N123" s="223"/>
      <c r="O123" s="223"/>
      <c r="P123" s="223"/>
      <c r="Q123" s="223">
        <v>11.48</v>
      </c>
      <c r="R123" s="225"/>
      <c r="S123" s="226">
        <f t="shared" si="7"/>
        <v>11.48</v>
      </c>
    </row>
    <row r="124" spans="1:19" s="216" customFormat="1" ht="17.25" customHeight="1" x14ac:dyDescent="0.25">
      <c r="A124" s="262" t="s">
        <v>428</v>
      </c>
      <c r="B124" s="222" t="s">
        <v>260</v>
      </c>
      <c r="C124" s="218" t="s">
        <v>261</v>
      </c>
      <c r="D124" s="223"/>
      <c r="E124" s="223"/>
      <c r="F124" s="223"/>
      <c r="G124" s="223"/>
      <c r="H124" s="223"/>
      <c r="I124" s="223"/>
      <c r="J124" s="223"/>
      <c r="K124" s="224"/>
      <c r="L124" s="223"/>
      <c r="M124" s="223"/>
      <c r="N124" s="223"/>
      <c r="O124" s="223"/>
      <c r="P124" s="223"/>
      <c r="Q124" s="223">
        <v>11.48</v>
      </c>
      <c r="R124" s="225"/>
      <c r="S124" s="226">
        <f t="shared" si="7"/>
        <v>11.48</v>
      </c>
    </row>
    <row r="125" spans="1:19" s="216" customFormat="1" x14ac:dyDescent="0.25">
      <c r="A125" s="262" t="s">
        <v>429</v>
      </c>
      <c r="B125" s="222" t="s">
        <v>260</v>
      </c>
      <c r="C125" s="218" t="s">
        <v>261</v>
      </c>
      <c r="D125" s="223"/>
      <c r="E125" s="223"/>
      <c r="F125" s="223"/>
      <c r="G125" s="223"/>
      <c r="H125" s="223"/>
      <c r="I125" s="223"/>
      <c r="J125" s="223"/>
      <c r="K125" s="224"/>
      <c r="L125" s="223"/>
      <c r="M125" s="223"/>
      <c r="N125" s="223"/>
      <c r="O125" s="223"/>
      <c r="P125" s="223"/>
      <c r="Q125" s="223">
        <v>11.48</v>
      </c>
      <c r="R125" s="225"/>
      <c r="S125" s="226">
        <f t="shared" si="7"/>
        <v>11.48</v>
      </c>
    </row>
    <row r="126" spans="1:19" s="6" customFormat="1" x14ac:dyDescent="0.25">
      <c r="A126" s="112"/>
      <c r="B126" s="187"/>
      <c r="C126" s="110"/>
      <c r="D126" s="156"/>
      <c r="E126" s="156"/>
      <c r="F126" s="156"/>
      <c r="G126" s="156"/>
      <c r="H126" s="156"/>
      <c r="I126" s="156"/>
      <c r="J126" s="156"/>
      <c r="K126" s="157"/>
      <c r="L126" s="156"/>
      <c r="M126" s="156"/>
      <c r="N126" s="156"/>
      <c r="O126" s="156"/>
      <c r="P126" s="156"/>
      <c r="Q126" s="156"/>
      <c r="R126" s="158"/>
      <c r="S126" s="162"/>
    </row>
    <row r="127" spans="1:19" s="146" customFormat="1" x14ac:dyDescent="0.25">
      <c r="A127" s="276" t="s">
        <v>319</v>
      </c>
      <c r="B127" s="282" t="s">
        <v>228</v>
      </c>
      <c r="C127" s="277" t="s">
        <v>532</v>
      </c>
      <c r="D127" s="290">
        <v>604.5</v>
      </c>
      <c r="E127" s="278">
        <v>50</v>
      </c>
      <c r="F127" s="278"/>
      <c r="G127" s="278"/>
      <c r="H127" s="278"/>
      <c r="I127" s="278"/>
      <c r="J127" s="278"/>
      <c r="K127" s="279"/>
      <c r="L127" s="278"/>
      <c r="M127" s="278"/>
      <c r="N127" s="278"/>
      <c r="O127" s="278"/>
      <c r="P127" s="278"/>
      <c r="Q127" s="278"/>
      <c r="R127" s="280"/>
      <c r="S127" s="281">
        <f t="shared" ref="S127:S138" si="8">SUM(D127:R127)</f>
        <v>654.5</v>
      </c>
    </row>
    <row r="128" spans="1:19" s="146" customFormat="1" x14ac:dyDescent="0.25">
      <c r="A128" s="276" t="s">
        <v>333</v>
      </c>
      <c r="B128" s="282" t="s">
        <v>228</v>
      </c>
      <c r="C128" s="283" t="s">
        <v>533</v>
      </c>
      <c r="D128" s="290">
        <v>604.5</v>
      </c>
      <c r="E128" s="278">
        <v>50</v>
      </c>
      <c r="F128" s="278"/>
      <c r="G128" s="278"/>
      <c r="H128" s="278"/>
      <c r="I128" s="278"/>
      <c r="J128" s="278"/>
      <c r="K128" s="279"/>
      <c r="L128" s="278"/>
      <c r="M128" s="278"/>
      <c r="N128" s="278"/>
      <c r="O128" s="278"/>
      <c r="P128" s="278"/>
      <c r="Q128" s="278"/>
      <c r="R128" s="280"/>
      <c r="S128" s="281">
        <f t="shared" si="8"/>
        <v>654.5</v>
      </c>
    </row>
    <row r="129" spans="1:19" s="146" customFormat="1" x14ac:dyDescent="0.25">
      <c r="A129" s="276" t="s">
        <v>349</v>
      </c>
      <c r="B129" s="282" t="s">
        <v>228</v>
      </c>
      <c r="C129" s="277" t="s">
        <v>534</v>
      </c>
      <c r="D129" s="290">
        <v>604.5</v>
      </c>
      <c r="E129" s="278">
        <v>50</v>
      </c>
      <c r="F129" s="278"/>
      <c r="G129" s="278"/>
      <c r="H129" s="278"/>
      <c r="I129" s="278"/>
      <c r="J129" s="278"/>
      <c r="K129" s="279"/>
      <c r="L129" s="278"/>
      <c r="M129" s="278"/>
      <c r="N129" s="278"/>
      <c r="O129" s="278"/>
      <c r="P129" s="278"/>
      <c r="Q129" s="278"/>
      <c r="R129" s="280"/>
      <c r="S129" s="281">
        <f t="shared" si="8"/>
        <v>654.5</v>
      </c>
    </row>
    <row r="130" spans="1:19" s="146" customFormat="1" x14ac:dyDescent="0.25">
      <c r="A130" s="276" t="s">
        <v>357</v>
      </c>
      <c r="B130" s="282" t="s">
        <v>228</v>
      </c>
      <c r="C130" s="277" t="s">
        <v>535</v>
      </c>
      <c r="D130" s="290">
        <v>604.5</v>
      </c>
      <c r="E130" s="278">
        <v>50</v>
      </c>
      <c r="F130" s="278"/>
      <c r="G130" s="278"/>
      <c r="H130" s="278"/>
      <c r="I130" s="278"/>
      <c r="J130" s="278"/>
      <c r="K130" s="279"/>
      <c r="L130" s="278"/>
      <c r="M130" s="278"/>
      <c r="N130" s="278"/>
      <c r="O130" s="278"/>
      <c r="P130" s="278"/>
      <c r="Q130" s="278"/>
      <c r="R130" s="280"/>
      <c r="S130" s="281">
        <f t="shared" si="8"/>
        <v>654.5</v>
      </c>
    </row>
    <row r="131" spans="1:19" s="146" customFormat="1" x14ac:dyDescent="0.25">
      <c r="A131" s="276" t="s">
        <v>367</v>
      </c>
      <c r="B131" s="282" t="s">
        <v>228</v>
      </c>
      <c r="C131" s="277" t="s">
        <v>536</v>
      </c>
      <c r="D131" s="304">
        <v>663</v>
      </c>
      <c r="E131" s="278">
        <v>50</v>
      </c>
      <c r="F131" s="278"/>
      <c r="G131" s="278"/>
      <c r="H131" s="278"/>
      <c r="I131" s="278"/>
      <c r="J131" s="278"/>
      <c r="K131" s="279"/>
      <c r="L131" s="278"/>
      <c r="M131" s="278"/>
      <c r="N131" s="278"/>
      <c r="O131" s="278"/>
      <c r="P131" s="278"/>
      <c r="Q131" s="278"/>
      <c r="R131" s="280"/>
      <c r="S131" s="281">
        <f t="shared" si="8"/>
        <v>713</v>
      </c>
    </row>
    <row r="132" spans="1:19" s="146" customFormat="1" x14ac:dyDescent="0.25">
      <c r="A132" s="276" t="s">
        <v>380</v>
      </c>
      <c r="B132" s="282" t="s">
        <v>228</v>
      </c>
      <c r="C132" s="277" t="s">
        <v>537</v>
      </c>
      <c r="D132" s="304">
        <v>663</v>
      </c>
      <c r="E132" s="278">
        <v>50</v>
      </c>
      <c r="F132" s="278"/>
      <c r="G132" s="278"/>
      <c r="H132" s="278"/>
      <c r="I132" s="278"/>
      <c r="J132" s="278"/>
      <c r="K132" s="279"/>
      <c r="L132" s="278"/>
      <c r="M132" s="278"/>
      <c r="N132" s="278"/>
      <c r="O132" s="278"/>
      <c r="P132" s="278"/>
      <c r="Q132" s="278"/>
      <c r="R132" s="280"/>
      <c r="S132" s="281">
        <f t="shared" si="8"/>
        <v>713</v>
      </c>
    </row>
    <row r="133" spans="1:19" s="146" customFormat="1" x14ac:dyDescent="0.25">
      <c r="A133" s="276" t="s">
        <v>387</v>
      </c>
      <c r="B133" s="282" t="s">
        <v>228</v>
      </c>
      <c r="C133" s="277" t="s">
        <v>538</v>
      </c>
      <c r="D133" s="304">
        <v>663</v>
      </c>
      <c r="E133" s="278">
        <v>50</v>
      </c>
      <c r="F133" s="278"/>
      <c r="G133" s="278"/>
      <c r="H133" s="278"/>
      <c r="I133" s="278"/>
      <c r="J133" s="278"/>
      <c r="K133" s="279"/>
      <c r="L133" s="278"/>
      <c r="M133" s="278"/>
      <c r="N133" s="278"/>
      <c r="O133" s="278"/>
      <c r="P133" s="278"/>
      <c r="Q133" s="278"/>
      <c r="R133" s="280"/>
      <c r="S133" s="281">
        <f t="shared" si="8"/>
        <v>713</v>
      </c>
    </row>
    <row r="134" spans="1:19" s="146" customFormat="1" x14ac:dyDescent="0.25">
      <c r="A134" s="276" t="s">
        <v>406</v>
      </c>
      <c r="B134" s="282" t="s">
        <v>228</v>
      </c>
      <c r="C134" s="277" t="s">
        <v>538</v>
      </c>
      <c r="D134" s="304">
        <v>663</v>
      </c>
      <c r="E134" s="278">
        <v>50</v>
      </c>
      <c r="F134" s="278"/>
      <c r="G134" s="278"/>
      <c r="H134" s="278"/>
      <c r="I134" s="278"/>
      <c r="J134" s="278"/>
      <c r="K134" s="279"/>
      <c r="L134" s="278"/>
      <c r="M134" s="278"/>
      <c r="N134" s="278"/>
      <c r="O134" s="278"/>
      <c r="P134" s="278"/>
      <c r="Q134" s="278"/>
      <c r="R134" s="280"/>
      <c r="S134" s="281">
        <f t="shared" si="8"/>
        <v>713</v>
      </c>
    </row>
    <row r="135" spans="1:19" s="146" customFormat="1" x14ac:dyDescent="0.25">
      <c r="A135" s="276" t="s">
        <v>421</v>
      </c>
      <c r="B135" s="282" t="s">
        <v>228</v>
      </c>
      <c r="C135" s="277" t="s">
        <v>539</v>
      </c>
      <c r="D135" s="304">
        <v>663</v>
      </c>
      <c r="E135" s="278">
        <v>50</v>
      </c>
      <c r="F135" s="278"/>
      <c r="G135" s="278"/>
      <c r="H135" s="278"/>
      <c r="I135" s="278"/>
      <c r="J135" s="278"/>
      <c r="K135" s="279"/>
      <c r="L135" s="278"/>
      <c r="M135" s="278"/>
      <c r="N135" s="278"/>
      <c r="O135" s="278"/>
      <c r="P135" s="278"/>
      <c r="Q135" s="278"/>
      <c r="R135" s="280"/>
      <c r="S135" s="281">
        <f t="shared" si="8"/>
        <v>713</v>
      </c>
    </row>
    <row r="136" spans="1:19" s="146" customFormat="1" x14ac:dyDescent="0.25">
      <c r="A136" s="276" t="s">
        <v>422</v>
      </c>
      <c r="B136" s="282" t="s">
        <v>228</v>
      </c>
      <c r="C136" s="277" t="s">
        <v>540</v>
      </c>
      <c r="D136" s="304">
        <v>663</v>
      </c>
      <c r="E136" s="278">
        <v>50</v>
      </c>
      <c r="F136" s="278"/>
      <c r="G136" s="278"/>
      <c r="H136" s="278"/>
      <c r="I136" s="278"/>
      <c r="J136" s="278"/>
      <c r="K136" s="279"/>
      <c r="L136" s="278"/>
      <c r="M136" s="278"/>
      <c r="N136" s="278"/>
      <c r="O136" s="278"/>
      <c r="P136" s="278"/>
      <c r="Q136" s="278"/>
      <c r="R136" s="280"/>
      <c r="S136" s="281">
        <f t="shared" si="8"/>
        <v>713</v>
      </c>
    </row>
    <row r="137" spans="1:19" s="146" customFormat="1" x14ac:dyDescent="0.25">
      <c r="A137" s="276" t="s">
        <v>430</v>
      </c>
      <c r="B137" s="282" t="s">
        <v>228</v>
      </c>
      <c r="C137" s="277" t="s">
        <v>541</v>
      </c>
      <c r="D137" s="304">
        <v>663</v>
      </c>
      <c r="E137" s="278">
        <v>50</v>
      </c>
      <c r="F137" s="278"/>
      <c r="G137" s="278"/>
      <c r="H137" s="278"/>
      <c r="I137" s="278"/>
      <c r="J137" s="278"/>
      <c r="K137" s="279"/>
      <c r="L137" s="278"/>
      <c r="M137" s="278"/>
      <c r="N137" s="278"/>
      <c r="O137" s="278"/>
      <c r="P137" s="278"/>
      <c r="Q137" s="278"/>
      <c r="R137" s="280"/>
      <c r="S137" s="281">
        <f t="shared" si="8"/>
        <v>713</v>
      </c>
    </row>
    <row r="138" spans="1:19" s="146" customFormat="1" x14ac:dyDescent="0.25">
      <c r="A138" s="276" t="s">
        <v>431</v>
      </c>
      <c r="B138" s="282" t="s">
        <v>228</v>
      </c>
      <c r="C138" s="277" t="s">
        <v>542</v>
      </c>
      <c r="D138" s="304">
        <v>663</v>
      </c>
      <c r="E138" s="278">
        <v>50</v>
      </c>
      <c r="F138" s="278"/>
      <c r="G138" s="278"/>
      <c r="H138" s="278"/>
      <c r="I138" s="278"/>
      <c r="J138" s="278"/>
      <c r="K138" s="279"/>
      <c r="L138" s="278"/>
      <c r="M138" s="278"/>
      <c r="N138" s="278"/>
      <c r="O138" s="278"/>
      <c r="P138" s="278"/>
      <c r="Q138" s="278"/>
      <c r="R138" s="280"/>
      <c r="S138" s="281">
        <f t="shared" si="8"/>
        <v>713</v>
      </c>
    </row>
    <row r="139" spans="1:19" ht="18.75" thickBot="1" x14ac:dyDescent="0.3">
      <c r="A139" s="59"/>
      <c r="B139" s="167"/>
      <c r="C139" s="59" t="s">
        <v>6</v>
      </c>
      <c r="D139" s="173">
        <f t="shared" ref="D139:S139" si="9">SUM(D4:D138)</f>
        <v>8134.58</v>
      </c>
      <c r="E139" s="173">
        <f t="shared" si="9"/>
        <v>888.99</v>
      </c>
      <c r="F139" s="173">
        <f t="shared" si="9"/>
        <v>90</v>
      </c>
      <c r="G139" s="173">
        <f t="shared" si="9"/>
        <v>1198</v>
      </c>
      <c r="H139" s="173">
        <f t="shared" si="9"/>
        <v>940</v>
      </c>
      <c r="I139" s="173">
        <f t="shared" si="9"/>
        <v>2935.1699999999996</v>
      </c>
      <c r="J139" s="173">
        <f t="shared" si="9"/>
        <v>100</v>
      </c>
      <c r="K139" s="174">
        <f t="shared" si="9"/>
        <v>1069.06</v>
      </c>
      <c r="L139" s="173">
        <f t="shared" si="9"/>
        <v>1063</v>
      </c>
      <c r="M139" s="173">
        <f t="shared" si="9"/>
        <v>49873.1</v>
      </c>
      <c r="N139" s="173">
        <f t="shared" si="9"/>
        <v>201.27</v>
      </c>
      <c r="O139" s="173">
        <f t="shared" si="9"/>
        <v>708.1</v>
      </c>
      <c r="P139" s="173">
        <f t="shared" si="9"/>
        <v>603.17000000000007</v>
      </c>
      <c r="Q139" s="173">
        <f t="shared" si="9"/>
        <v>137.07000000000002</v>
      </c>
      <c r="R139" s="175">
        <f t="shared" si="9"/>
        <v>10089.979999999998</v>
      </c>
      <c r="S139" s="311">
        <f t="shared" si="9"/>
        <v>78031.489999999962</v>
      </c>
    </row>
    <row r="140" spans="1:19" x14ac:dyDescent="0.25">
      <c r="G140" s="96">
        <v>940</v>
      </c>
      <c r="S140" s="256"/>
    </row>
    <row r="141" spans="1:19" x14ac:dyDescent="0.25">
      <c r="A141"/>
      <c r="C141" s="56"/>
      <c r="E141" s="324" t="s">
        <v>496</v>
      </c>
      <c r="F141" s="324"/>
      <c r="G141" s="324">
        <f>SUM(G139:G140)</f>
        <v>2138</v>
      </c>
      <c r="K141" s="97"/>
      <c r="O141" s="324" t="s">
        <v>497</v>
      </c>
      <c r="R141" s="98"/>
      <c r="S141" s="99"/>
    </row>
    <row r="142" spans="1:19" x14ac:dyDescent="0.25">
      <c r="A142"/>
      <c r="C142" s="56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</row>
    <row r="143" spans="1:19" x14ac:dyDescent="0.25">
      <c r="A14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</row>
    <row r="144" spans="1:19" s="146" customFormat="1" x14ac:dyDescent="0.25">
      <c r="A144" s="292"/>
      <c r="B144" s="293"/>
      <c r="C144" s="294"/>
      <c r="D144" s="295"/>
      <c r="E144" s="295"/>
      <c r="F144" s="295"/>
      <c r="G144" s="295"/>
      <c r="H144" s="295"/>
      <c r="I144" s="295"/>
      <c r="J144" s="295"/>
      <c r="K144" s="296"/>
      <c r="L144" s="295"/>
      <c r="M144" s="297"/>
      <c r="N144" s="295"/>
      <c r="O144" s="295"/>
      <c r="P144" s="295"/>
      <c r="Q144" s="295"/>
      <c r="R144" s="297"/>
      <c r="S144" s="291"/>
    </row>
    <row r="145" spans="1:19" s="146" customFormat="1" x14ac:dyDescent="0.25">
      <c r="A145" s="292"/>
      <c r="B145" s="293"/>
      <c r="C145" s="294"/>
      <c r="D145" s="295"/>
      <c r="E145" s="295"/>
      <c r="F145" s="295"/>
      <c r="G145" s="295"/>
      <c r="H145" s="295"/>
      <c r="I145" s="295"/>
      <c r="J145" s="295"/>
      <c r="K145" s="296"/>
      <c r="L145" s="295"/>
      <c r="M145" s="297"/>
      <c r="N145" s="295"/>
      <c r="O145" s="295"/>
      <c r="P145" s="295"/>
      <c r="Q145" s="295"/>
      <c r="R145" s="297"/>
      <c r="S145" s="291"/>
    </row>
    <row r="146" spans="1:19" x14ac:dyDescent="0.25">
      <c r="A146" s="57"/>
      <c r="B146" s="168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</row>
  </sheetData>
  <sortState xmlns:xlrd2="http://schemas.microsoft.com/office/spreadsheetml/2017/richdata2" ref="A94:S98">
    <sortCondition ref="B94:B98"/>
  </sortState>
  <phoneticPr fontId="2" type="noConversion"/>
  <printOptions gridLines="1"/>
  <pageMargins left="0.23622047244094491" right="0.23622047244094491" top="0.74803149606299213" bottom="0.74803149606299213" header="0.31496062992125984" footer="0.31496062992125984"/>
  <pageSetup scale="44" fitToHeight="0" orientation="landscape" horizontalDpi="300" verticalDpi="300" r:id="rId1"/>
  <headerFooter alignWithMargins="0">
    <oddFooter>Page &amp;P&amp;R&amp;A</oddFooter>
  </headerFooter>
  <rowBreaks count="1" manualBreakCount="1">
    <brk id="1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topLeftCell="A3" zoomScaleNormal="100" workbookViewId="0">
      <pane ySplit="3" topLeftCell="A21" activePane="bottomLeft" state="frozen"/>
      <selection activeCell="A3" sqref="A3"/>
      <selection pane="bottomLeft" activeCell="P28" sqref="P28"/>
    </sheetView>
  </sheetViews>
  <sheetFormatPr defaultRowHeight="12.75" x14ac:dyDescent="0.2"/>
  <cols>
    <col min="1" max="1" width="9.140625" style="5"/>
    <col min="2" max="2" width="36.5703125" customWidth="1"/>
    <col min="3" max="3" width="11" style="48" customWidth="1"/>
    <col min="4" max="4" width="10.7109375" style="1" customWidth="1"/>
    <col min="5" max="5" width="10.28515625" style="1" bestFit="1" customWidth="1"/>
    <col min="6" max="6" width="11.7109375" style="1" bestFit="1" customWidth="1"/>
    <col min="7" max="7" width="14" style="1" bestFit="1" customWidth="1"/>
    <col min="8" max="8" width="14" style="1" customWidth="1"/>
    <col min="9" max="9" width="11.5703125" style="1" customWidth="1"/>
    <col min="10" max="10" width="14.140625" customWidth="1"/>
    <col min="11" max="11" width="10.28515625" bestFit="1" customWidth="1"/>
    <col min="16" max="16" width="10.28515625" bestFit="1" customWidth="1"/>
  </cols>
  <sheetData>
    <row r="1" spans="1:10" x14ac:dyDescent="0.2">
      <c r="C1" s="55"/>
      <c r="D1" s="105"/>
      <c r="E1" s="8"/>
      <c r="F1" s="8"/>
      <c r="G1" s="8"/>
      <c r="H1" s="8"/>
      <c r="I1" s="8"/>
    </row>
    <row r="2" spans="1:10" x14ac:dyDescent="0.2">
      <c r="A2" s="107"/>
      <c r="B2" s="35"/>
      <c r="C2" s="38"/>
      <c r="D2" s="36" t="s">
        <v>316</v>
      </c>
      <c r="E2" s="36"/>
      <c r="F2" s="36"/>
      <c r="G2" s="36"/>
      <c r="H2" s="36"/>
      <c r="I2" s="36"/>
    </row>
    <row r="3" spans="1:10" ht="13.5" thickBot="1" x14ac:dyDescent="0.25">
      <c r="A3" s="107"/>
      <c r="B3" s="58" t="s">
        <v>85</v>
      </c>
      <c r="C3" s="38"/>
      <c r="D3" s="36" t="s">
        <v>498</v>
      </c>
      <c r="E3" s="36"/>
      <c r="F3" s="36"/>
      <c r="G3" s="36"/>
      <c r="H3" s="36"/>
      <c r="I3" s="36"/>
    </row>
    <row r="4" spans="1:10" ht="13.5" thickBot="1" x14ac:dyDescent="0.25">
      <c r="D4" s="139" t="s">
        <v>10</v>
      </c>
      <c r="E4" s="139" t="s">
        <v>4</v>
      </c>
      <c r="F4" s="139" t="s">
        <v>18</v>
      </c>
      <c r="G4" s="139" t="s">
        <v>65</v>
      </c>
      <c r="H4" s="139" t="s">
        <v>456</v>
      </c>
      <c r="I4" s="139" t="s">
        <v>455</v>
      </c>
      <c r="J4" s="139"/>
    </row>
    <row r="5" spans="1:10" ht="13.5" thickBot="1" x14ac:dyDescent="0.25">
      <c r="A5" s="141" t="s">
        <v>0</v>
      </c>
      <c r="B5" s="143" t="s">
        <v>7</v>
      </c>
      <c r="C5" s="144" t="s">
        <v>8</v>
      </c>
      <c r="D5" s="140" t="s">
        <v>16</v>
      </c>
      <c r="E5" s="140" t="s">
        <v>17</v>
      </c>
      <c r="F5" s="140" t="s">
        <v>19</v>
      </c>
      <c r="G5" s="140" t="s">
        <v>66</v>
      </c>
      <c r="H5" s="140" t="s">
        <v>457</v>
      </c>
      <c r="I5" s="140" t="s">
        <v>229</v>
      </c>
      <c r="J5" s="145" t="s">
        <v>6</v>
      </c>
    </row>
    <row r="6" spans="1:10" s="153" customFormat="1" x14ac:dyDescent="0.2">
      <c r="A6" s="263" t="s">
        <v>288</v>
      </c>
      <c r="B6" s="264" t="s">
        <v>253</v>
      </c>
      <c r="C6" s="265"/>
      <c r="D6" s="266"/>
      <c r="E6" s="265">
        <v>1926.83</v>
      </c>
      <c r="F6" s="266"/>
      <c r="G6" s="266"/>
      <c r="H6" s="266"/>
      <c r="I6" s="266"/>
      <c r="J6" s="202">
        <f t="shared" ref="J6:J16" si="0">SUM(C6:I6)</f>
        <v>1926.83</v>
      </c>
    </row>
    <row r="7" spans="1:10" s="153" customFormat="1" x14ac:dyDescent="0.2">
      <c r="A7" s="267" t="s">
        <v>325</v>
      </c>
      <c r="B7" s="108" t="s">
        <v>290</v>
      </c>
      <c r="C7" s="205">
        <v>10000</v>
      </c>
      <c r="D7" s="204"/>
      <c r="E7" s="205"/>
      <c r="F7" s="204"/>
      <c r="G7" s="204"/>
      <c r="H7" s="204"/>
      <c r="I7" s="204"/>
      <c r="J7" s="207">
        <f t="shared" si="0"/>
        <v>10000</v>
      </c>
    </row>
    <row r="8" spans="1:10" s="153" customFormat="1" x14ac:dyDescent="0.2">
      <c r="A8" s="172" t="s">
        <v>355</v>
      </c>
      <c r="B8" s="108" t="s">
        <v>291</v>
      </c>
      <c r="C8" s="205"/>
      <c r="D8" s="204"/>
      <c r="E8" s="205"/>
      <c r="F8" s="206">
        <v>1126.52</v>
      </c>
      <c r="G8" s="204"/>
      <c r="H8" s="204"/>
      <c r="I8" s="204"/>
      <c r="J8" s="207">
        <f t="shared" si="0"/>
        <v>1126.52</v>
      </c>
    </row>
    <row r="9" spans="1:10" s="153" customFormat="1" x14ac:dyDescent="0.2">
      <c r="A9" s="269" t="s">
        <v>371</v>
      </c>
      <c r="B9" s="171" t="s">
        <v>370</v>
      </c>
      <c r="C9" s="265"/>
      <c r="D9" s="266"/>
      <c r="E9" s="265"/>
      <c r="F9" s="266"/>
      <c r="G9" s="266"/>
      <c r="H9" s="266"/>
      <c r="I9" s="272">
        <v>1432.08</v>
      </c>
      <c r="J9" s="270">
        <f t="shared" si="0"/>
        <v>1432.08</v>
      </c>
    </row>
    <row r="10" spans="1:10" s="153" customFormat="1" x14ac:dyDescent="0.2">
      <c r="A10" s="269" t="s">
        <v>358</v>
      </c>
      <c r="B10" s="264" t="s">
        <v>359</v>
      </c>
      <c r="C10" s="265"/>
      <c r="D10" s="266"/>
      <c r="E10" s="265"/>
      <c r="F10" s="266"/>
      <c r="G10" s="266"/>
      <c r="H10" s="266"/>
      <c r="I10" s="266">
        <v>100</v>
      </c>
      <c r="J10" s="270">
        <f t="shared" si="0"/>
        <v>100</v>
      </c>
    </row>
    <row r="11" spans="1:10" s="153" customFormat="1" x14ac:dyDescent="0.2">
      <c r="A11" s="269" t="s">
        <v>376</v>
      </c>
      <c r="B11" s="171" t="s">
        <v>375</v>
      </c>
      <c r="C11" s="265"/>
      <c r="D11" s="266"/>
      <c r="E11" s="265"/>
      <c r="F11" s="266"/>
      <c r="G11" s="266"/>
      <c r="H11" s="266"/>
      <c r="I11" s="266">
        <v>100.4</v>
      </c>
      <c r="J11" s="270">
        <f t="shared" si="0"/>
        <v>100.4</v>
      </c>
    </row>
    <row r="12" spans="1:10" s="153" customFormat="1" x14ac:dyDescent="0.2">
      <c r="A12" s="269" t="s">
        <v>378</v>
      </c>
      <c r="B12" s="171" t="s">
        <v>377</v>
      </c>
      <c r="C12" s="265"/>
      <c r="D12" s="266"/>
      <c r="E12" s="265"/>
      <c r="F12" s="266"/>
      <c r="G12" s="266"/>
      <c r="H12" s="266"/>
      <c r="I12" s="266">
        <v>40.159999999999997</v>
      </c>
      <c r="J12" s="270">
        <f t="shared" si="0"/>
        <v>40.159999999999997</v>
      </c>
    </row>
    <row r="13" spans="1:10" s="153" customFormat="1" x14ac:dyDescent="0.2">
      <c r="A13" s="269" t="s">
        <v>454</v>
      </c>
      <c r="B13" s="171" t="s">
        <v>448</v>
      </c>
      <c r="C13" s="265"/>
      <c r="D13" s="266"/>
      <c r="E13" s="265"/>
      <c r="F13" s="266"/>
      <c r="G13" s="266"/>
      <c r="H13" s="266"/>
      <c r="I13" s="266">
        <v>40.159999999999997</v>
      </c>
      <c r="J13" s="270">
        <f t="shared" si="0"/>
        <v>40.159999999999997</v>
      </c>
    </row>
    <row r="14" spans="1:10" s="153" customFormat="1" x14ac:dyDescent="0.2">
      <c r="A14" s="269" t="s">
        <v>372</v>
      </c>
      <c r="B14" s="264" t="s">
        <v>296</v>
      </c>
      <c r="C14" s="265">
        <v>10000</v>
      </c>
      <c r="D14" s="266"/>
      <c r="E14" s="265"/>
      <c r="F14" s="266"/>
      <c r="G14" s="266"/>
      <c r="H14" s="266"/>
      <c r="I14" s="266"/>
      <c r="J14" s="270">
        <f t="shared" si="0"/>
        <v>10000</v>
      </c>
    </row>
    <row r="15" spans="1:10" s="153" customFormat="1" x14ac:dyDescent="0.2">
      <c r="A15" s="269" t="s">
        <v>416</v>
      </c>
      <c r="B15" s="264" t="s">
        <v>417</v>
      </c>
      <c r="C15" s="265"/>
      <c r="D15" s="266"/>
      <c r="E15" s="265"/>
      <c r="F15" s="266"/>
      <c r="G15" s="266"/>
      <c r="H15" s="266"/>
      <c r="I15" s="266">
        <v>38.21</v>
      </c>
      <c r="J15" s="270">
        <f t="shared" si="0"/>
        <v>38.21</v>
      </c>
    </row>
    <row r="16" spans="1:10" s="153" customFormat="1" x14ac:dyDescent="0.2">
      <c r="A16" s="269" t="s">
        <v>425</v>
      </c>
      <c r="B16" s="171" t="s">
        <v>420</v>
      </c>
      <c r="C16" s="265"/>
      <c r="D16" s="266"/>
      <c r="E16" s="265">
        <v>9218.07</v>
      </c>
      <c r="F16" s="266"/>
      <c r="G16" s="266"/>
      <c r="H16" s="266"/>
      <c r="I16" s="266"/>
      <c r="J16" s="270">
        <f t="shared" si="0"/>
        <v>9218.07</v>
      </c>
    </row>
    <row r="17" spans="1:10" s="153" customFormat="1" x14ac:dyDescent="0.2">
      <c r="A17" s="269" t="s">
        <v>373</v>
      </c>
      <c r="B17" s="171" t="s">
        <v>374</v>
      </c>
      <c r="C17" s="265"/>
      <c r="D17" s="266"/>
      <c r="E17" s="265"/>
      <c r="F17" s="266"/>
      <c r="G17" s="266"/>
      <c r="H17" s="272">
        <v>41632.339999999997</v>
      </c>
      <c r="I17" s="266"/>
      <c r="J17" s="270">
        <f>SUM(C17:H17)</f>
        <v>41632.339999999997</v>
      </c>
    </row>
    <row r="18" spans="1:10" s="153" customFormat="1" x14ac:dyDescent="0.2">
      <c r="A18" s="269"/>
      <c r="B18" s="171"/>
      <c r="C18" s="265"/>
      <c r="D18" s="266"/>
      <c r="E18" s="265"/>
      <c r="F18" s="266"/>
      <c r="G18" s="266"/>
      <c r="H18" s="266"/>
      <c r="I18" s="272"/>
      <c r="J18" s="270"/>
    </row>
    <row r="19" spans="1:10" s="153" customFormat="1" x14ac:dyDescent="0.2">
      <c r="A19" s="269" t="s">
        <v>397</v>
      </c>
      <c r="B19" s="171" t="s">
        <v>524</v>
      </c>
      <c r="C19" s="265"/>
      <c r="D19" s="266"/>
      <c r="E19" s="265"/>
      <c r="F19" s="266"/>
      <c r="G19" s="266"/>
      <c r="H19" s="266"/>
      <c r="I19" s="272">
        <v>5.4</v>
      </c>
      <c r="J19" s="270">
        <f t="shared" ref="J19:J21" si="1">SUM(C19:I19)</f>
        <v>5.4</v>
      </c>
    </row>
    <row r="20" spans="1:10" s="153" customFormat="1" x14ac:dyDescent="0.2">
      <c r="A20" s="269" t="s">
        <v>397</v>
      </c>
      <c r="B20" s="171" t="s">
        <v>525</v>
      </c>
      <c r="C20" s="265"/>
      <c r="D20" s="266"/>
      <c r="E20" s="265"/>
      <c r="F20" s="266"/>
      <c r="G20" s="266"/>
      <c r="H20" s="266"/>
      <c r="I20" s="272">
        <v>7.4</v>
      </c>
      <c r="J20" s="270">
        <f t="shared" si="1"/>
        <v>7.4</v>
      </c>
    </row>
    <row r="21" spans="1:10" s="153" customFormat="1" x14ac:dyDescent="0.2">
      <c r="A21" s="269" t="s">
        <v>453</v>
      </c>
      <c r="B21" s="171" t="s">
        <v>525</v>
      </c>
      <c r="C21" s="265"/>
      <c r="D21" s="266"/>
      <c r="E21" s="265"/>
      <c r="F21" s="266"/>
      <c r="G21" s="266"/>
      <c r="H21" s="266"/>
      <c r="I21" s="272">
        <v>7.4</v>
      </c>
      <c r="J21" s="270">
        <f t="shared" si="1"/>
        <v>7.4</v>
      </c>
    </row>
    <row r="22" spans="1:10" s="153" customFormat="1" x14ac:dyDescent="0.2">
      <c r="A22" s="269" t="s">
        <v>440</v>
      </c>
      <c r="B22" s="171" t="s">
        <v>526</v>
      </c>
      <c r="C22" s="265"/>
      <c r="D22" s="266"/>
      <c r="E22" s="265"/>
      <c r="F22" s="266"/>
      <c r="G22" s="266"/>
      <c r="H22" s="266"/>
      <c r="I22" s="272">
        <v>7.4</v>
      </c>
      <c r="J22" s="270">
        <f t="shared" ref="J22:J24" si="2">SUM(C22:I22)</f>
        <v>7.4</v>
      </c>
    </row>
    <row r="23" spans="1:10" s="153" customFormat="1" x14ac:dyDescent="0.2">
      <c r="A23" s="269" t="s">
        <v>432</v>
      </c>
      <c r="B23" s="171" t="s">
        <v>526</v>
      </c>
      <c r="C23" s="265"/>
      <c r="D23" s="266"/>
      <c r="E23" s="265"/>
      <c r="F23" s="266"/>
      <c r="G23" s="266"/>
      <c r="H23" s="266"/>
      <c r="I23" s="272">
        <v>7.4</v>
      </c>
      <c r="J23" s="270">
        <f t="shared" si="2"/>
        <v>7.4</v>
      </c>
    </row>
    <row r="24" spans="1:10" s="153" customFormat="1" x14ac:dyDescent="0.2">
      <c r="A24" s="269" t="s">
        <v>429</v>
      </c>
      <c r="B24" s="171" t="s">
        <v>526</v>
      </c>
      <c r="C24" s="265"/>
      <c r="D24" s="266"/>
      <c r="E24" s="265"/>
      <c r="F24" s="266"/>
      <c r="G24" s="266"/>
      <c r="H24" s="266"/>
      <c r="I24" s="272">
        <v>7.4</v>
      </c>
      <c r="J24" s="270">
        <f t="shared" si="2"/>
        <v>7.4</v>
      </c>
    </row>
    <row r="25" spans="1:10" s="153" customFormat="1" x14ac:dyDescent="0.2">
      <c r="A25" s="269"/>
      <c r="B25" s="171"/>
      <c r="C25" s="265"/>
      <c r="D25" s="266"/>
      <c r="E25" s="265"/>
      <c r="F25" s="266"/>
      <c r="G25" s="266"/>
      <c r="H25" s="266"/>
      <c r="I25" s="272"/>
      <c r="J25" s="270"/>
    </row>
    <row r="26" spans="1:10" s="153" customFormat="1" x14ac:dyDescent="0.2">
      <c r="A26" s="271" t="s">
        <v>318</v>
      </c>
      <c r="B26" s="171" t="s">
        <v>304</v>
      </c>
      <c r="C26" s="265"/>
      <c r="D26" s="266"/>
      <c r="E26" s="265"/>
      <c r="F26" s="266"/>
      <c r="G26" s="266"/>
      <c r="H26" s="266"/>
      <c r="I26" s="266">
        <v>5</v>
      </c>
      <c r="J26" s="270">
        <f>SUM(C26:I26)</f>
        <v>5</v>
      </c>
    </row>
    <row r="27" spans="1:10" x14ac:dyDescent="0.2">
      <c r="A27" s="169" t="s">
        <v>332</v>
      </c>
      <c r="B27" s="171" t="s">
        <v>304</v>
      </c>
      <c r="C27" s="137"/>
      <c r="D27" s="138"/>
      <c r="E27" s="137"/>
      <c r="F27" s="138"/>
      <c r="G27" s="138"/>
      <c r="H27" s="138"/>
      <c r="I27" s="138">
        <v>5</v>
      </c>
      <c r="J27" s="164">
        <f>SUM(C27:I27)</f>
        <v>5</v>
      </c>
    </row>
    <row r="28" spans="1:10" x14ac:dyDescent="0.2">
      <c r="A28" s="169" t="s">
        <v>350</v>
      </c>
      <c r="B28" s="171" t="s">
        <v>304</v>
      </c>
      <c r="C28" s="137"/>
      <c r="D28" s="138"/>
      <c r="E28" s="137"/>
      <c r="F28" s="138"/>
      <c r="G28" s="138"/>
      <c r="H28" s="138"/>
      <c r="I28" s="138">
        <v>5</v>
      </c>
      <c r="J28" s="164">
        <f>SUM(C28:I28)</f>
        <v>5</v>
      </c>
    </row>
    <row r="29" spans="1:10" x14ac:dyDescent="0.2">
      <c r="A29" s="169" t="s">
        <v>356</v>
      </c>
      <c r="B29" s="171" t="s">
        <v>304</v>
      </c>
      <c r="C29" s="137"/>
      <c r="D29" s="138"/>
      <c r="E29" s="137"/>
      <c r="F29" s="138"/>
      <c r="G29" s="138"/>
      <c r="H29" s="138"/>
      <c r="I29" s="138">
        <v>5</v>
      </c>
      <c r="J29" s="164">
        <f>SUM(C29:I29)</f>
        <v>5</v>
      </c>
    </row>
    <row r="30" spans="1:10" x14ac:dyDescent="0.2">
      <c r="A30" s="169" t="s">
        <v>368</v>
      </c>
      <c r="B30" s="171" t="s">
        <v>304</v>
      </c>
      <c r="C30" s="137"/>
      <c r="D30" s="138"/>
      <c r="E30" s="137"/>
      <c r="F30" s="138"/>
      <c r="G30" s="138"/>
      <c r="H30" s="138"/>
      <c r="I30" s="138">
        <v>5</v>
      </c>
      <c r="J30" s="164">
        <f>SUM(C30:I30)</f>
        <v>5</v>
      </c>
    </row>
    <row r="31" spans="1:10" x14ac:dyDescent="0.2">
      <c r="A31" s="169"/>
      <c r="B31" s="171"/>
      <c r="C31" s="137"/>
      <c r="D31" s="138"/>
      <c r="E31" s="137"/>
      <c r="F31" s="138"/>
      <c r="G31" s="138"/>
      <c r="H31" s="138"/>
      <c r="I31" s="138"/>
      <c r="J31" s="164"/>
    </row>
    <row r="32" spans="1:10" x14ac:dyDescent="0.2">
      <c r="A32" s="170"/>
      <c r="B32" s="165" t="s">
        <v>289</v>
      </c>
      <c r="C32" s="137"/>
      <c r="D32" s="138"/>
      <c r="E32" s="137"/>
      <c r="F32" s="138"/>
      <c r="G32" s="138"/>
      <c r="H32" s="138"/>
      <c r="I32" s="138"/>
      <c r="J32" s="164"/>
    </row>
    <row r="33" spans="1:13" s="153" customFormat="1" x14ac:dyDescent="0.2">
      <c r="A33" s="172" t="s">
        <v>317</v>
      </c>
      <c r="B33" s="114" t="s">
        <v>451</v>
      </c>
      <c r="C33" s="205"/>
      <c r="D33" s="204">
        <v>52.1</v>
      </c>
      <c r="E33" s="205"/>
      <c r="F33" s="204"/>
      <c r="G33" s="204"/>
      <c r="H33" s="204"/>
      <c r="I33" s="204"/>
      <c r="J33" s="207">
        <f>SUM(C33:I33)</f>
        <v>52.1</v>
      </c>
      <c r="K33" s="312"/>
    </row>
    <row r="34" spans="1:13" s="153" customFormat="1" x14ac:dyDescent="0.2">
      <c r="A34" s="172" t="s">
        <v>353</v>
      </c>
      <c r="B34" s="114" t="s">
        <v>289</v>
      </c>
      <c r="C34" s="205"/>
      <c r="D34" s="204">
        <v>71.209999999999994</v>
      </c>
      <c r="E34" s="205"/>
      <c r="F34" s="204"/>
      <c r="G34" s="204"/>
      <c r="H34" s="204"/>
      <c r="I34" s="204"/>
      <c r="J34" s="207">
        <f>SUM(C34:I34)</f>
        <v>71.209999999999994</v>
      </c>
      <c r="K34" s="312"/>
    </row>
    <row r="35" spans="1:13" s="146" customFormat="1" x14ac:dyDescent="0.2">
      <c r="A35" s="172" t="s">
        <v>372</v>
      </c>
      <c r="B35" s="114" t="s">
        <v>294</v>
      </c>
      <c r="C35" s="203"/>
      <c r="D35" s="152">
        <v>160.56</v>
      </c>
      <c r="E35" s="203"/>
      <c r="F35" s="152"/>
      <c r="G35" s="152"/>
      <c r="H35" s="152"/>
      <c r="I35" s="152"/>
      <c r="J35" s="268">
        <f>SUM(C35:I35)</f>
        <v>160.56</v>
      </c>
    </row>
    <row r="36" spans="1:13" s="153" customFormat="1" x14ac:dyDescent="0.2">
      <c r="A36" s="172" t="s">
        <v>424</v>
      </c>
      <c r="B36" s="114" t="s">
        <v>294</v>
      </c>
      <c r="C36" s="205"/>
      <c r="D36" s="204">
        <v>148.58000000000001</v>
      </c>
      <c r="E36" s="205"/>
      <c r="F36" s="204"/>
      <c r="G36" s="204"/>
      <c r="H36" s="204"/>
      <c r="I36" s="204"/>
      <c r="J36" s="207">
        <v>148.58000000000001</v>
      </c>
    </row>
    <row r="37" spans="1:13" s="153" customFormat="1" x14ac:dyDescent="0.2">
      <c r="A37" s="268" t="s">
        <v>500</v>
      </c>
      <c r="B37" s="114" t="s">
        <v>294</v>
      </c>
      <c r="C37" s="205"/>
      <c r="D37" s="204">
        <v>45.51</v>
      </c>
      <c r="E37" s="205"/>
      <c r="F37" s="204"/>
      <c r="G37" s="204"/>
      <c r="H37" s="204"/>
      <c r="I37" s="204"/>
      <c r="J37" s="207">
        <f>SUM(D37:I37)</f>
        <v>45.51</v>
      </c>
    </row>
    <row r="38" spans="1:13" x14ac:dyDescent="0.2">
      <c r="A38" s="170"/>
      <c r="B38" s="171"/>
      <c r="C38" s="137"/>
      <c r="D38" s="138"/>
      <c r="E38" s="137"/>
      <c r="F38" s="138"/>
      <c r="G38" s="138"/>
      <c r="H38" s="138"/>
      <c r="I38" s="138"/>
      <c r="J38" s="164"/>
    </row>
    <row r="39" spans="1:13" x14ac:dyDescent="0.2">
      <c r="A39" s="142"/>
      <c r="B39" s="165" t="s">
        <v>255</v>
      </c>
      <c r="C39" s="137"/>
      <c r="D39" s="138"/>
      <c r="E39" s="137"/>
      <c r="F39" s="163"/>
      <c r="G39" s="138"/>
      <c r="H39" s="138"/>
      <c r="I39" s="138"/>
      <c r="J39" s="164"/>
    </row>
    <row r="40" spans="1:13" s="153" customFormat="1" x14ac:dyDescent="0.2">
      <c r="A40" s="269" t="s">
        <v>351</v>
      </c>
      <c r="B40" s="171" t="s">
        <v>293</v>
      </c>
      <c r="C40" s="265"/>
      <c r="D40" s="266"/>
      <c r="E40" s="265"/>
      <c r="F40" s="272"/>
      <c r="G40" s="266">
        <v>87</v>
      </c>
      <c r="H40" s="266"/>
      <c r="I40" s="266"/>
      <c r="J40" s="270">
        <f>SUM(C40:I40)</f>
        <v>87</v>
      </c>
    </row>
    <row r="41" spans="1:13" s="153" customFormat="1" x14ac:dyDescent="0.2">
      <c r="A41" s="269" t="s">
        <v>320</v>
      </c>
      <c r="B41" s="264" t="s">
        <v>297</v>
      </c>
      <c r="C41" s="273"/>
      <c r="D41" s="266"/>
      <c r="E41" s="265"/>
      <c r="F41" s="266"/>
      <c r="G41" s="272">
        <v>242.5</v>
      </c>
      <c r="H41" s="272"/>
      <c r="I41" s="272"/>
      <c r="J41" s="270">
        <f>SUM(C41:I41)</f>
        <v>242.5</v>
      </c>
    </row>
    <row r="42" spans="1:13" s="153" customFormat="1" x14ac:dyDescent="0.2">
      <c r="A42" s="269" t="s">
        <v>352</v>
      </c>
      <c r="B42" s="171" t="s">
        <v>521</v>
      </c>
      <c r="C42" s="273"/>
      <c r="D42" s="266"/>
      <c r="E42" s="265"/>
      <c r="F42" s="266"/>
      <c r="G42" s="272">
        <v>30</v>
      </c>
      <c r="H42" s="272"/>
      <c r="I42" s="272"/>
      <c r="J42" s="270">
        <f>SUM(C42:I42)</f>
        <v>30</v>
      </c>
    </row>
    <row r="43" spans="1:13" s="153" customFormat="1" x14ac:dyDescent="0.2">
      <c r="A43" s="269" t="s">
        <v>369</v>
      </c>
      <c r="B43" s="171" t="s">
        <v>522</v>
      </c>
      <c r="C43" s="273"/>
      <c r="D43" s="266"/>
      <c r="E43" s="265"/>
      <c r="F43" s="266"/>
      <c r="G43" s="272">
        <v>7.5</v>
      </c>
      <c r="H43" s="272"/>
      <c r="I43" s="272"/>
      <c r="J43" s="270">
        <f>SUM(C43:I43)</f>
        <v>7.5</v>
      </c>
    </row>
    <row r="44" spans="1:13" s="153" customFormat="1" x14ac:dyDescent="0.2">
      <c r="A44" s="172" t="s">
        <v>442</v>
      </c>
      <c r="B44" s="108" t="s">
        <v>523</v>
      </c>
      <c r="C44" s="203"/>
      <c r="D44" s="204"/>
      <c r="E44" s="205"/>
      <c r="F44" s="204"/>
      <c r="G44" s="206">
        <v>19.5</v>
      </c>
      <c r="H44" s="206"/>
      <c r="I44" s="206"/>
      <c r="J44" s="207">
        <f>SUM(C44:I44)</f>
        <v>19.5</v>
      </c>
      <c r="L44"/>
      <c r="M44"/>
    </row>
    <row r="45" spans="1:13" s="153" customFormat="1" x14ac:dyDescent="0.2">
      <c r="A45" s="172"/>
      <c r="B45" s="108"/>
      <c r="C45" s="203"/>
      <c r="D45" s="204"/>
      <c r="E45" s="205"/>
      <c r="F45" s="204"/>
      <c r="G45" s="206"/>
      <c r="H45" s="206"/>
      <c r="I45" s="206"/>
      <c r="J45" s="207"/>
      <c r="K45"/>
      <c r="L45"/>
      <c r="M45"/>
    </row>
    <row r="46" spans="1:13" s="153" customFormat="1" x14ac:dyDescent="0.2">
      <c r="A46" s="172"/>
      <c r="B46" s="257" t="s">
        <v>308</v>
      </c>
      <c r="C46" s="203"/>
      <c r="D46" s="204"/>
      <c r="E46" s="205"/>
      <c r="F46" s="204"/>
      <c r="G46" s="206"/>
      <c r="H46" s="206"/>
      <c r="I46" s="206"/>
      <c r="J46" s="207"/>
      <c r="K46"/>
      <c r="L46"/>
      <c r="M46"/>
    </row>
    <row r="47" spans="1:13" s="153" customFormat="1" x14ac:dyDescent="0.2">
      <c r="A47" s="285" t="s">
        <v>320</v>
      </c>
      <c r="B47" s="286" t="s">
        <v>520</v>
      </c>
      <c r="C47" s="284"/>
      <c r="D47" s="287"/>
      <c r="E47" s="284"/>
      <c r="F47" s="287"/>
      <c r="G47" s="284"/>
      <c r="H47" s="284"/>
      <c r="I47" s="284">
        <v>20</v>
      </c>
      <c r="J47" s="288">
        <f t="shared" ref="J47:J53" si="3">SUM(I47)</f>
        <v>20</v>
      </c>
      <c r="K47"/>
      <c r="L47"/>
      <c r="M47"/>
    </row>
    <row r="48" spans="1:13" s="153" customFormat="1" x14ac:dyDescent="0.2">
      <c r="A48" s="285" t="s">
        <v>320</v>
      </c>
      <c r="B48" s="286" t="s">
        <v>520</v>
      </c>
      <c r="C48" s="284"/>
      <c r="D48" s="287"/>
      <c r="E48" s="284"/>
      <c r="F48" s="287"/>
      <c r="G48" s="284"/>
      <c r="H48" s="284"/>
      <c r="I48" s="284">
        <v>50</v>
      </c>
      <c r="J48" s="288">
        <f t="shared" si="3"/>
        <v>50</v>
      </c>
      <c r="K48"/>
      <c r="L48"/>
      <c r="M48"/>
    </row>
    <row r="49" spans="1:13" s="153" customFormat="1" x14ac:dyDescent="0.2">
      <c r="A49" s="285" t="s">
        <v>326</v>
      </c>
      <c r="B49" s="286" t="s">
        <v>327</v>
      </c>
      <c r="C49" s="284"/>
      <c r="D49" s="287"/>
      <c r="E49" s="284"/>
      <c r="F49" s="287"/>
      <c r="G49" s="284"/>
      <c r="H49" s="284"/>
      <c r="I49" s="284">
        <v>70</v>
      </c>
      <c r="J49" s="288">
        <f t="shared" si="3"/>
        <v>70</v>
      </c>
      <c r="K49"/>
      <c r="L49"/>
      <c r="M49"/>
    </row>
    <row r="50" spans="1:13" s="153" customFormat="1" x14ac:dyDescent="0.2">
      <c r="A50" s="285" t="s">
        <v>332</v>
      </c>
      <c r="B50" s="286" t="s">
        <v>327</v>
      </c>
      <c r="C50" s="284"/>
      <c r="D50" s="287"/>
      <c r="E50" s="284"/>
      <c r="F50" s="287"/>
      <c r="G50" s="284"/>
      <c r="H50" s="284"/>
      <c r="I50" s="284">
        <v>150</v>
      </c>
      <c r="J50" s="288">
        <f t="shared" si="3"/>
        <v>150</v>
      </c>
      <c r="K50"/>
      <c r="L50"/>
      <c r="M50"/>
    </row>
    <row r="51" spans="1:13" s="153" customFormat="1" x14ac:dyDescent="0.2">
      <c r="A51" s="285" t="s">
        <v>335</v>
      </c>
      <c r="B51" s="286" t="s">
        <v>327</v>
      </c>
      <c r="C51" s="284"/>
      <c r="D51" s="287"/>
      <c r="E51" s="284"/>
      <c r="F51" s="287"/>
      <c r="G51" s="284"/>
      <c r="H51" s="284"/>
      <c r="I51" s="284">
        <v>25</v>
      </c>
      <c r="J51" s="288">
        <f t="shared" si="3"/>
        <v>25</v>
      </c>
      <c r="K51"/>
      <c r="L51"/>
      <c r="M51"/>
    </row>
    <row r="52" spans="1:13" s="153" customFormat="1" x14ac:dyDescent="0.2">
      <c r="A52" s="285" t="s">
        <v>321</v>
      </c>
      <c r="B52" s="286" t="s">
        <v>327</v>
      </c>
      <c r="C52" s="284"/>
      <c r="D52" s="287"/>
      <c r="E52" s="284"/>
      <c r="F52" s="287"/>
      <c r="G52" s="284"/>
      <c r="H52" s="284"/>
      <c r="I52" s="284">
        <v>334</v>
      </c>
      <c r="J52" s="288">
        <f t="shared" si="3"/>
        <v>334</v>
      </c>
      <c r="K52"/>
      <c r="L52"/>
      <c r="M52"/>
    </row>
    <row r="53" spans="1:13" s="153" customFormat="1" x14ac:dyDescent="0.2">
      <c r="A53" s="285" t="s">
        <v>336</v>
      </c>
      <c r="B53" s="286" t="s">
        <v>327</v>
      </c>
      <c r="C53" s="284"/>
      <c r="D53" s="287"/>
      <c r="E53" s="284"/>
      <c r="F53" s="287"/>
      <c r="G53" s="284"/>
      <c r="H53" s="284"/>
      <c r="I53" s="284">
        <v>513</v>
      </c>
      <c r="J53" s="288">
        <f t="shared" si="3"/>
        <v>513</v>
      </c>
      <c r="K53"/>
      <c r="L53"/>
      <c r="M53"/>
    </row>
    <row r="54" spans="1:13" s="153" customFormat="1" ht="13.5" thickBot="1" x14ac:dyDescent="0.25">
      <c r="A54" s="172"/>
      <c r="B54" s="114"/>
      <c r="C54" s="205"/>
      <c r="D54" s="204"/>
      <c r="E54" s="205"/>
      <c r="F54" s="206"/>
      <c r="G54" s="204"/>
      <c r="H54" s="204"/>
      <c r="I54" s="204"/>
      <c r="J54" s="207"/>
      <c r="K54"/>
      <c r="L54"/>
      <c r="M54"/>
    </row>
    <row r="55" spans="1:13" ht="13.5" thickBot="1" x14ac:dyDescent="0.25">
      <c r="B55" s="177" t="s">
        <v>6</v>
      </c>
      <c r="C55" s="109">
        <f t="shared" ref="C55:I55" si="4">SUM(C6:C54)</f>
        <v>20000</v>
      </c>
      <c r="D55" s="178">
        <f t="shared" si="4"/>
        <v>477.96000000000004</v>
      </c>
      <c r="E55" s="109">
        <f t="shared" si="4"/>
        <v>11144.9</v>
      </c>
      <c r="F55" s="109">
        <f t="shared" si="4"/>
        <v>1126.52</v>
      </c>
      <c r="G55" s="109">
        <f t="shared" si="4"/>
        <v>386.5</v>
      </c>
      <c r="H55" s="109">
        <f t="shared" si="4"/>
        <v>41632.339999999997</v>
      </c>
      <c r="I55" s="109">
        <f t="shared" si="4"/>
        <v>2980.4100000000008</v>
      </c>
      <c r="J55" s="176">
        <f>SUM(C55:I55)</f>
        <v>77748.63</v>
      </c>
    </row>
    <row r="56" spans="1:13" x14ac:dyDescent="0.2">
      <c r="G56" s="50"/>
      <c r="H56" s="50"/>
    </row>
    <row r="57" spans="1:13" x14ac:dyDescent="0.2">
      <c r="J57" s="29"/>
    </row>
  </sheetData>
  <phoneticPr fontId="2" type="noConversion"/>
  <printOptions gridLines="1"/>
  <pageMargins left="0" right="0" top="0.98425196850393704" bottom="0.98425196850393704" header="0.51181102362204722" footer="0.51181102362204722"/>
  <pageSetup orientation="landscape" horizontalDpi="300" verticalDpi="300" r:id="rId1"/>
  <headerFooter alignWithMargins="0">
    <oddFooter>Page &amp;P&amp;RBACTONPARISHCOUNCIL-ACCOUNTS2009-2010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37"/>
  <sheetViews>
    <sheetView workbookViewId="0">
      <selection sqref="A1:E37"/>
    </sheetView>
  </sheetViews>
  <sheetFormatPr defaultRowHeight="12.75" x14ac:dyDescent="0.2"/>
  <cols>
    <col min="1" max="1" width="42.28515625" customWidth="1"/>
    <col min="2" max="2" width="7.7109375" bestFit="1" customWidth="1"/>
    <col min="4" max="4" width="49.140625" bestFit="1" customWidth="1"/>
    <col min="5" max="5" width="29.140625" bestFit="1" customWidth="1"/>
  </cols>
  <sheetData>
    <row r="2" spans="1:5" x14ac:dyDescent="0.2">
      <c r="A2" s="2" t="s">
        <v>460</v>
      </c>
    </row>
    <row r="4" spans="1:5" x14ac:dyDescent="0.2">
      <c r="B4" s="2" t="s">
        <v>124</v>
      </c>
      <c r="C4" s="2" t="s">
        <v>139</v>
      </c>
      <c r="D4" s="2" t="s">
        <v>140</v>
      </c>
      <c r="E4" s="2" t="s">
        <v>141</v>
      </c>
    </row>
    <row r="5" spans="1:5" x14ac:dyDescent="0.2">
      <c r="A5" s="60" t="s">
        <v>167</v>
      </c>
      <c r="B5" s="60" t="s">
        <v>133</v>
      </c>
      <c r="C5" s="60" t="s">
        <v>145</v>
      </c>
      <c r="D5" s="90" t="s">
        <v>276</v>
      </c>
      <c r="E5" s="155"/>
    </row>
    <row r="6" spans="1:5" x14ac:dyDescent="0.2">
      <c r="A6" s="60" t="s">
        <v>168</v>
      </c>
      <c r="B6" s="60" t="s">
        <v>133</v>
      </c>
      <c r="C6" s="60" t="s">
        <v>142</v>
      </c>
      <c r="D6" s="60" t="s">
        <v>176</v>
      </c>
      <c r="E6" s="155"/>
    </row>
    <row r="7" spans="1:5" x14ac:dyDescent="0.2">
      <c r="A7" s="60" t="s">
        <v>173</v>
      </c>
      <c r="B7" s="60" t="s">
        <v>133</v>
      </c>
      <c r="C7" s="60" t="s">
        <v>142</v>
      </c>
      <c r="D7" s="90" t="s">
        <v>461</v>
      </c>
      <c r="E7" s="155" t="s">
        <v>226</v>
      </c>
    </row>
    <row r="8" spans="1:5" x14ac:dyDescent="0.2">
      <c r="A8" s="60" t="s">
        <v>174</v>
      </c>
      <c r="B8" s="60" t="s">
        <v>133</v>
      </c>
      <c r="C8" s="60" t="s">
        <v>142</v>
      </c>
      <c r="D8" s="60" t="s">
        <v>224</v>
      </c>
      <c r="E8" s="155">
        <v>43739</v>
      </c>
    </row>
    <row r="9" spans="1:5" x14ac:dyDescent="0.2">
      <c r="A9" s="60" t="s">
        <v>175</v>
      </c>
      <c r="B9" s="60" t="s">
        <v>133</v>
      </c>
      <c r="C9" s="60" t="s">
        <v>142</v>
      </c>
      <c r="D9" s="60" t="s">
        <v>462</v>
      </c>
      <c r="E9" s="60"/>
    </row>
    <row r="10" spans="1:5" x14ac:dyDescent="0.2">
      <c r="A10" s="60" t="s">
        <v>110</v>
      </c>
      <c r="B10" s="60" t="s">
        <v>169</v>
      </c>
      <c r="C10" s="60" t="s">
        <v>142</v>
      </c>
      <c r="D10" s="60" t="s">
        <v>170</v>
      </c>
      <c r="E10" s="60" t="s">
        <v>171</v>
      </c>
    </row>
    <row r="11" spans="1:5" x14ac:dyDescent="0.2">
      <c r="A11" s="60" t="s">
        <v>221</v>
      </c>
      <c r="B11" s="60" t="s">
        <v>130</v>
      </c>
      <c r="C11" s="60" t="s">
        <v>142</v>
      </c>
      <c r="D11" s="60" t="s">
        <v>222</v>
      </c>
      <c r="E11" s="60" t="s">
        <v>223</v>
      </c>
    </row>
    <row r="12" spans="1:5" x14ac:dyDescent="0.2">
      <c r="A12" s="60" t="s">
        <v>161</v>
      </c>
      <c r="B12" s="60" t="s">
        <v>160</v>
      </c>
      <c r="C12" s="60" t="s">
        <v>142</v>
      </c>
      <c r="D12" s="60" t="s">
        <v>143</v>
      </c>
      <c r="E12" s="60" t="s">
        <v>144</v>
      </c>
    </row>
    <row r="13" spans="1:5" x14ac:dyDescent="0.2">
      <c r="A13" s="60" t="s">
        <v>159</v>
      </c>
      <c r="B13" s="60" t="s">
        <v>160</v>
      </c>
      <c r="C13" s="60" t="s">
        <v>142</v>
      </c>
      <c r="D13" s="60" t="s">
        <v>274</v>
      </c>
      <c r="E13" s="60" t="s">
        <v>166</v>
      </c>
    </row>
    <row r="14" spans="1:5" x14ac:dyDescent="0.2">
      <c r="A14" s="60" t="s">
        <v>158</v>
      </c>
      <c r="B14" s="60" t="s">
        <v>125</v>
      </c>
      <c r="C14" s="60" t="s">
        <v>142</v>
      </c>
      <c r="D14" s="60" t="s">
        <v>162</v>
      </c>
      <c r="E14" s="60" t="s">
        <v>133</v>
      </c>
    </row>
    <row r="15" spans="1:5" x14ac:dyDescent="0.2">
      <c r="A15" s="60" t="s">
        <v>157</v>
      </c>
      <c r="B15" s="60" t="s">
        <v>126</v>
      </c>
      <c r="C15" s="60" t="s">
        <v>142</v>
      </c>
      <c r="D15" s="60" t="s">
        <v>275</v>
      </c>
      <c r="E15" s="60" t="s">
        <v>133</v>
      </c>
    </row>
    <row r="16" spans="1:5" x14ac:dyDescent="0.2">
      <c r="A16" s="60" t="s">
        <v>70</v>
      </c>
      <c r="B16" s="60" t="s">
        <v>125</v>
      </c>
      <c r="C16" s="60" t="s">
        <v>142</v>
      </c>
      <c r="D16" s="60" t="s">
        <v>463</v>
      </c>
      <c r="E16" s="90" t="s">
        <v>141</v>
      </c>
    </row>
    <row r="17" spans="1:5" x14ac:dyDescent="0.2">
      <c r="A17" s="60" t="s">
        <v>127</v>
      </c>
      <c r="B17" s="60" t="s">
        <v>125</v>
      </c>
      <c r="C17" s="60" t="s">
        <v>142</v>
      </c>
      <c r="D17" s="60" t="s">
        <v>162</v>
      </c>
      <c r="E17" s="60" t="s">
        <v>216</v>
      </c>
    </row>
    <row r="18" spans="1:5" x14ac:dyDescent="0.2">
      <c r="A18" s="60" t="s">
        <v>128</v>
      </c>
      <c r="B18" s="60" t="s">
        <v>125</v>
      </c>
      <c r="C18" s="60" t="s">
        <v>142</v>
      </c>
      <c r="D18" s="60" t="s">
        <v>162</v>
      </c>
      <c r="E18" s="60" t="s">
        <v>146</v>
      </c>
    </row>
    <row r="19" spans="1:5" x14ac:dyDescent="0.2">
      <c r="A19" s="60" t="s">
        <v>129</v>
      </c>
      <c r="B19" s="60" t="s">
        <v>130</v>
      </c>
      <c r="C19" s="60" t="s">
        <v>142</v>
      </c>
      <c r="D19" s="60" t="s">
        <v>162</v>
      </c>
      <c r="E19" s="60" t="s">
        <v>230</v>
      </c>
    </row>
    <row r="20" spans="1:5" x14ac:dyDescent="0.2">
      <c r="A20" s="60" t="s">
        <v>131</v>
      </c>
      <c r="B20" s="60" t="s">
        <v>130</v>
      </c>
      <c r="C20" s="60" t="s">
        <v>142</v>
      </c>
      <c r="D20" s="60" t="s">
        <v>172</v>
      </c>
      <c r="E20" s="60" t="s">
        <v>133</v>
      </c>
    </row>
    <row r="21" spans="1:5" x14ac:dyDescent="0.2">
      <c r="A21" s="60" t="s">
        <v>132</v>
      </c>
      <c r="B21" s="60" t="s">
        <v>133</v>
      </c>
      <c r="C21" s="60" t="s">
        <v>142</v>
      </c>
      <c r="D21" s="60" t="s">
        <v>147</v>
      </c>
      <c r="E21" s="60" t="s">
        <v>148</v>
      </c>
    </row>
    <row r="22" spans="1:5" x14ac:dyDescent="0.2">
      <c r="A22" s="60" t="s">
        <v>464</v>
      </c>
      <c r="B22" s="60" t="s">
        <v>130</v>
      </c>
      <c r="C22" s="60" t="s">
        <v>142</v>
      </c>
      <c r="D22" s="60" t="s">
        <v>149</v>
      </c>
      <c r="E22" s="60" t="s">
        <v>163</v>
      </c>
    </row>
    <row r="23" spans="1:5" x14ac:dyDescent="0.2">
      <c r="A23" s="60" t="s">
        <v>465</v>
      </c>
      <c r="B23" s="60" t="s">
        <v>130</v>
      </c>
      <c r="C23" s="60" t="s">
        <v>142</v>
      </c>
      <c r="D23" s="60" t="s">
        <v>466</v>
      </c>
      <c r="E23" s="60" t="s">
        <v>164</v>
      </c>
    </row>
    <row r="24" spans="1:5" x14ac:dyDescent="0.2">
      <c r="A24" s="60" t="s">
        <v>134</v>
      </c>
      <c r="B24" s="60" t="s">
        <v>130</v>
      </c>
      <c r="C24" s="60" t="s">
        <v>142</v>
      </c>
      <c r="D24" s="60" t="s">
        <v>150</v>
      </c>
      <c r="E24" s="60" t="s">
        <v>151</v>
      </c>
    </row>
    <row r="25" spans="1:5" x14ac:dyDescent="0.2">
      <c r="A25" s="60" t="s">
        <v>91</v>
      </c>
      <c r="B25" s="60" t="s">
        <v>130</v>
      </c>
      <c r="C25" s="60" t="s">
        <v>142</v>
      </c>
      <c r="D25" s="60" t="s">
        <v>152</v>
      </c>
      <c r="E25" s="60" t="s">
        <v>153</v>
      </c>
    </row>
    <row r="26" spans="1:5" x14ac:dyDescent="0.2">
      <c r="A26" s="60" t="s">
        <v>90</v>
      </c>
      <c r="B26" s="60" t="s">
        <v>130</v>
      </c>
      <c r="C26" s="60" t="s">
        <v>142</v>
      </c>
      <c r="D26" s="60" t="s">
        <v>165</v>
      </c>
      <c r="E26" s="60" t="s">
        <v>141</v>
      </c>
    </row>
    <row r="27" spans="1:5" x14ac:dyDescent="0.2">
      <c r="A27" s="60" t="s">
        <v>135</v>
      </c>
      <c r="B27" s="60" t="s">
        <v>130</v>
      </c>
      <c r="C27" s="60" t="s">
        <v>142</v>
      </c>
      <c r="D27" s="60" t="s">
        <v>154</v>
      </c>
      <c r="E27" s="60" t="s">
        <v>155</v>
      </c>
    </row>
    <row r="28" spans="1:5" x14ac:dyDescent="0.2">
      <c r="A28" s="60" t="s">
        <v>136</v>
      </c>
      <c r="B28" s="60" t="s">
        <v>137</v>
      </c>
      <c r="C28" s="60" t="s">
        <v>142</v>
      </c>
      <c r="D28" s="60" t="s">
        <v>156</v>
      </c>
      <c r="E28" s="60" t="s">
        <v>155</v>
      </c>
    </row>
    <row r="29" spans="1:5" x14ac:dyDescent="0.2">
      <c r="A29" s="60" t="s">
        <v>177</v>
      </c>
      <c r="B29" s="60" t="s">
        <v>133</v>
      </c>
      <c r="C29" s="60" t="s">
        <v>142</v>
      </c>
      <c r="D29" s="60" t="s">
        <v>178</v>
      </c>
      <c r="E29" s="60" t="s">
        <v>292</v>
      </c>
    </row>
    <row r="30" spans="1:5" x14ac:dyDescent="0.2">
      <c r="A30" s="60" t="s">
        <v>217</v>
      </c>
      <c r="B30" s="60" t="s">
        <v>133</v>
      </c>
      <c r="C30" s="60" t="s">
        <v>142</v>
      </c>
      <c r="D30" s="60" t="s">
        <v>218</v>
      </c>
      <c r="E30" s="60" t="s">
        <v>238</v>
      </c>
    </row>
    <row r="31" spans="1:5" x14ac:dyDescent="0.2">
      <c r="A31" s="60" t="s">
        <v>231</v>
      </c>
      <c r="B31" s="60" t="s">
        <v>137</v>
      </c>
      <c r="C31" s="60" t="s">
        <v>145</v>
      </c>
      <c r="D31" s="60" t="s">
        <v>232</v>
      </c>
      <c r="E31" s="60" t="s">
        <v>243</v>
      </c>
    </row>
    <row r="32" spans="1:5" x14ac:dyDescent="0.2">
      <c r="A32" s="60" t="s">
        <v>244</v>
      </c>
      <c r="B32" s="60" t="s">
        <v>137</v>
      </c>
      <c r="C32" s="60" t="s">
        <v>145</v>
      </c>
      <c r="D32" s="60" t="s">
        <v>467</v>
      </c>
      <c r="E32" s="60" t="s">
        <v>468</v>
      </c>
    </row>
    <row r="33" spans="1:5" ht="38.25" x14ac:dyDescent="0.2">
      <c r="A33" s="60" t="s">
        <v>245</v>
      </c>
      <c r="B33" s="60" t="s">
        <v>137</v>
      </c>
      <c r="C33" s="60" t="s">
        <v>145</v>
      </c>
      <c r="D33" s="110" t="s">
        <v>246</v>
      </c>
      <c r="E33" s="90" t="s">
        <v>146</v>
      </c>
    </row>
    <row r="34" spans="1:5" x14ac:dyDescent="0.2">
      <c r="A34" s="60" t="s">
        <v>177</v>
      </c>
      <c r="B34" s="60" t="s">
        <v>249</v>
      </c>
      <c r="C34" s="60" t="s">
        <v>142</v>
      </c>
      <c r="D34" s="110" t="s">
        <v>250</v>
      </c>
      <c r="E34" s="90" t="s">
        <v>273</v>
      </c>
    </row>
    <row r="36" spans="1:5" x14ac:dyDescent="0.2">
      <c r="A36" s="2" t="s">
        <v>138</v>
      </c>
    </row>
    <row r="37" spans="1:5" x14ac:dyDescent="0.2">
      <c r="A37" s="2" t="s">
        <v>447</v>
      </c>
    </row>
  </sheetData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2"/>
  <sheetViews>
    <sheetView topLeftCell="A30" zoomScaleNormal="100" workbookViewId="0">
      <selection activeCell="G1" sqref="G1:AD1048576"/>
    </sheetView>
  </sheetViews>
  <sheetFormatPr defaultRowHeight="12.75" x14ac:dyDescent="0.2"/>
  <cols>
    <col min="1" max="1" width="29" customWidth="1"/>
    <col min="2" max="2" width="12.42578125" customWidth="1"/>
    <col min="3" max="3" width="9.140625" style="6"/>
    <col min="4" max="4" width="10.42578125" customWidth="1"/>
    <col min="5" max="5" width="48.5703125" bestFit="1" customWidth="1"/>
  </cols>
  <sheetData>
    <row r="1" spans="1:5" x14ac:dyDescent="0.2">
      <c r="A1" s="2" t="s">
        <v>180</v>
      </c>
      <c r="B1" s="2"/>
      <c r="C1" s="2"/>
      <c r="D1" s="62"/>
      <c r="E1" s="62" t="s">
        <v>204</v>
      </c>
    </row>
    <row r="2" spans="1:5" x14ac:dyDescent="0.2">
      <c r="A2" s="2"/>
      <c r="B2" s="2"/>
      <c r="C2" s="2"/>
      <c r="D2" s="2"/>
      <c r="E2" s="211"/>
    </row>
    <row r="3" spans="1:5" x14ac:dyDescent="0.2">
      <c r="A3" t="s">
        <v>181</v>
      </c>
      <c r="B3" s="2" t="s">
        <v>61</v>
      </c>
      <c r="E3" s="2" t="s">
        <v>252</v>
      </c>
    </row>
    <row r="4" spans="1:5" x14ac:dyDescent="0.2">
      <c r="A4" t="s">
        <v>182</v>
      </c>
    </row>
    <row r="5" spans="1:5" x14ac:dyDescent="0.2">
      <c r="A5" t="s">
        <v>183</v>
      </c>
    </row>
    <row r="6" spans="1:5" ht="13.5" thickBot="1" x14ac:dyDescent="0.25"/>
    <row r="7" spans="1:5" ht="25.5" x14ac:dyDescent="0.2">
      <c r="A7" s="63"/>
      <c r="B7" s="63" t="s">
        <v>309</v>
      </c>
      <c r="C7" s="63" t="s">
        <v>469</v>
      </c>
      <c r="D7" s="63" t="s">
        <v>205</v>
      </c>
      <c r="E7" s="64" t="s">
        <v>206</v>
      </c>
    </row>
    <row r="8" spans="1:5" ht="13.5" thickBot="1" x14ac:dyDescent="0.25">
      <c r="A8" s="65" t="s">
        <v>184</v>
      </c>
      <c r="B8" s="66" t="s">
        <v>116</v>
      </c>
      <c r="C8" s="66" t="s">
        <v>116</v>
      </c>
      <c r="D8" s="66" t="s">
        <v>225</v>
      </c>
      <c r="E8" s="132"/>
    </row>
    <row r="9" spans="1:5" x14ac:dyDescent="0.2">
      <c r="A9" s="63" t="s">
        <v>185</v>
      </c>
      <c r="B9" s="192"/>
      <c r="C9" s="192"/>
      <c r="D9" s="80"/>
      <c r="E9" s="189"/>
    </row>
    <row r="10" spans="1:5" x14ac:dyDescent="0.2">
      <c r="A10" s="68" t="s">
        <v>186</v>
      </c>
      <c r="B10" s="193">
        <v>13892</v>
      </c>
      <c r="C10" s="193">
        <v>8578</v>
      </c>
      <c r="D10" s="131" t="s">
        <v>492</v>
      </c>
      <c r="E10" s="135" t="s">
        <v>479</v>
      </c>
    </row>
    <row r="11" spans="1:5" ht="12.75" customHeight="1" x14ac:dyDescent="0.2">
      <c r="A11" s="71"/>
      <c r="B11" s="194"/>
      <c r="C11" s="194"/>
      <c r="D11" s="81"/>
      <c r="E11" s="317" t="s">
        <v>480</v>
      </c>
    </row>
    <row r="12" spans="1:5" ht="39" thickBot="1" x14ac:dyDescent="0.25">
      <c r="A12" s="72"/>
      <c r="B12" s="195"/>
      <c r="C12" s="195"/>
      <c r="D12" s="85"/>
      <c r="E12" s="318" t="s">
        <v>482</v>
      </c>
    </row>
    <row r="13" spans="1:5" x14ac:dyDescent="0.2">
      <c r="A13" s="63" t="s">
        <v>187</v>
      </c>
      <c r="B13" s="196"/>
      <c r="C13" s="196"/>
      <c r="D13" s="67"/>
      <c r="E13" s="76"/>
    </row>
    <row r="14" spans="1:5" x14ac:dyDescent="0.2">
      <c r="A14" s="78" t="s">
        <v>24</v>
      </c>
      <c r="B14" s="197">
        <v>18000</v>
      </c>
      <c r="C14" s="197">
        <v>20000</v>
      </c>
      <c r="D14" s="130" t="s">
        <v>470</v>
      </c>
      <c r="E14" s="133" t="s">
        <v>310</v>
      </c>
    </row>
    <row r="15" spans="1:5" x14ac:dyDescent="0.2">
      <c r="A15" s="78"/>
      <c r="B15" s="197"/>
      <c r="C15" s="197"/>
      <c r="D15" s="69"/>
      <c r="E15" s="133" t="s">
        <v>472</v>
      </c>
    </row>
    <row r="16" spans="1:5" x14ac:dyDescent="0.2">
      <c r="A16" s="78"/>
      <c r="B16" s="197"/>
      <c r="C16" s="197"/>
      <c r="D16" s="69"/>
      <c r="E16" s="133" t="s">
        <v>473</v>
      </c>
    </row>
    <row r="17" spans="1:5" ht="13.5" thickBot="1" x14ac:dyDescent="0.25">
      <c r="A17" s="72"/>
      <c r="B17" s="198"/>
      <c r="C17" s="198"/>
      <c r="D17" s="73"/>
      <c r="E17" s="75"/>
    </row>
    <row r="18" spans="1:5" x14ac:dyDescent="0.2">
      <c r="A18" s="63" t="s">
        <v>188</v>
      </c>
      <c r="B18" s="192"/>
      <c r="C18" s="192"/>
      <c r="D18" s="67"/>
      <c r="E18" s="134"/>
    </row>
    <row r="19" spans="1:5" x14ac:dyDescent="0.2">
      <c r="A19" s="68" t="s">
        <v>189</v>
      </c>
      <c r="B19" s="194">
        <v>4311</v>
      </c>
      <c r="C19" s="194">
        <v>57749</v>
      </c>
      <c r="D19" s="322">
        <v>53438</v>
      </c>
      <c r="E19" s="133" t="s">
        <v>471</v>
      </c>
    </row>
    <row r="20" spans="1:5" x14ac:dyDescent="0.2">
      <c r="A20" s="68"/>
      <c r="B20" s="194"/>
      <c r="C20" s="194"/>
      <c r="D20" s="69"/>
      <c r="E20" s="133" t="s">
        <v>483</v>
      </c>
    </row>
    <row r="21" spans="1:5" x14ac:dyDescent="0.2">
      <c r="A21" s="68"/>
      <c r="B21" s="194"/>
      <c r="C21" s="194"/>
      <c r="D21" s="69"/>
      <c r="E21" s="133" t="s">
        <v>481</v>
      </c>
    </row>
    <row r="22" spans="1:5" x14ac:dyDescent="0.2">
      <c r="A22" s="68"/>
      <c r="B22" s="194"/>
      <c r="C22" s="194"/>
      <c r="D22" s="69"/>
      <c r="E22" s="133" t="s">
        <v>474</v>
      </c>
    </row>
    <row r="23" spans="1:5" x14ac:dyDescent="0.2">
      <c r="A23" s="68"/>
      <c r="B23" s="194"/>
      <c r="C23" s="194"/>
      <c r="D23" s="69"/>
      <c r="E23" s="133" t="s">
        <v>475</v>
      </c>
    </row>
    <row r="24" spans="1:5" x14ac:dyDescent="0.2">
      <c r="A24" s="68"/>
      <c r="B24" s="194"/>
      <c r="C24" s="194"/>
      <c r="D24" s="69"/>
      <c r="E24" s="133" t="s">
        <v>477</v>
      </c>
    </row>
    <row r="25" spans="1:5" x14ac:dyDescent="0.2">
      <c r="A25" s="68"/>
      <c r="B25" s="194"/>
      <c r="C25" s="194"/>
      <c r="D25" s="69"/>
      <c r="E25" s="133" t="s">
        <v>476</v>
      </c>
    </row>
    <row r="26" spans="1:5" ht="13.5" thickBot="1" x14ac:dyDescent="0.25">
      <c r="A26" s="72"/>
      <c r="B26" s="195"/>
      <c r="C26" s="195"/>
      <c r="D26" s="73"/>
      <c r="E26" s="75"/>
    </row>
    <row r="27" spans="1:5" x14ac:dyDescent="0.2">
      <c r="A27" s="63" t="s">
        <v>190</v>
      </c>
      <c r="B27" s="192"/>
      <c r="C27" s="192"/>
      <c r="D27" s="67"/>
      <c r="E27" s="319"/>
    </row>
    <row r="28" spans="1:5" x14ac:dyDescent="0.2">
      <c r="A28" s="68" t="s">
        <v>191</v>
      </c>
      <c r="B28" s="193">
        <v>7016</v>
      </c>
      <c r="C28" s="193">
        <v>8135</v>
      </c>
      <c r="D28" s="130" t="s">
        <v>493</v>
      </c>
      <c r="E28" s="135" t="s">
        <v>478</v>
      </c>
    </row>
    <row r="29" spans="1:5" x14ac:dyDescent="0.2">
      <c r="A29" s="68"/>
      <c r="B29" s="193"/>
      <c r="C29" s="193"/>
      <c r="D29" s="130"/>
      <c r="E29" s="135" t="s">
        <v>484</v>
      </c>
    </row>
    <row r="30" spans="1:5" ht="26.25" thickBot="1" x14ac:dyDescent="0.25">
      <c r="A30" s="72"/>
      <c r="B30" s="195"/>
      <c r="C30" s="195"/>
      <c r="D30" s="73"/>
      <c r="E30" s="318" t="s">
        <v>485</v>
      </c>
    </row>
    <row r="31" spans="1:5" x14ac:dyDescent="0.2">
      <c r="A31" s="63" t="s">
        <v>192</v>
      </c>
      <c r="B31" s="192"/>
      <c r="C31" s="192"/>
      <c r="D31" s="67"/>
      <c r="E31" s="76"/>
    </row>
    <row r="32" spans="1:5" x14ac:dyDescent="0.2">
      <c r="A32" s="68" t="s">
        <v>193</v>
      </c>
      <c r="B32" s="199" t="s">
        <v>194</v>
      </c>
      <c r="C32" s="199" t="s">
        <v>194</v>
      </c>
      <c r="D32" s="77" t="s">
        <v>208</v>
      </c>
      <c r="E32" s="78"/>
    </row>
    <row r="33" spans="1:5" ht="13.5" thickBot="1" x14ac:dyDescent="0.25">
      <c r="A33" s="79" t="s">
        <v>195</v>
      </c>
      <c r="B33" s="195"/>
      <c r="C33" s="195"/>
      <c r="D33" s="73"/>
      <c r="E33" s="72"/>
    </row>
    <row r="34" spans="1:5" x14ac:dyDescent="0.2">
      <c r="A34" s="63" t="s">
        <v>196</v>
      </c>
      <c r="B34" s="192"/>
      <c r="C34" s="192"/>
      <c r="D34" s="67"/>
      <c r="E34" s="134"/>
    </row>
    <row r="35" spans="1:5" x14ac:dyDescent="0.2">
      <c r="A35" s="68" t="s">
        <v>197</v>
      </c>
      <c r="B35" s="193">
        <v>20609</v>
      </c>
      <c r="C35" s="193">
        <v>69897</v>
      </c>
      <c r="D35" s="130" t="s">
        <v>519</v>
      </c>
      <c r="E35" s="133" t="s">
        <v>494</v>
      </c>
    </row>
    <row r="36" spans="1:5" x14ac:dyDescent="0.2">
      <c r="A36" s="68"/>
      <c r="B36" s="193"/>
      <c r="C36" s="193"/>
      <c r="D36" s="69"/>
      <c r="E36" s="133" t="s">
        <v>486</v>
      </c>
    </row>
    <row r="37" spans="1:5" x14ac:dyDescent="0.2">
      <c r="A37" s="68"/>
      <c r="B37" s="193"/>
      <c r="C37" s="193"/>
      <c r="D37" s="69"/>
      <c r="E37" s="133" t="s">
        <v>487</v>
      </c>
    </row>
    <row r="38" spans="1:5" x14ac:dyDescent="0.2">
      <c r="A38" s="68"/>
      <c r="B38" s="193"/>
      <c r="C38" s="193"/>
      <c r="D38" s="69"/>
      <c r="E38" s="133" t="s">
        <v>488</v>
      </c>
    </row>
    <row r="39" spans="1:5" x14ac:dyDescent="0.2">
      <c r="A39" s="68"/>
      <c r="B39" s="193"/>
      <c r="C39" s="193"/>
      <c r="D39" s="69"/>
      <c r="E39" s="320" t="s">
        <v>502</v>
      </c>
    </row>
    <row r="40" spans="1:5" x14ac:dyDescent="0.2">
      <c r="A40" s="68"/>
      <c r="B40" s="193"/>
      <c r="C40" s="193"/>
      <c r="D40" s="69"/>
      <c r="E40" s="136" t="s">
        <v>490</v>
      </c>
    </row>
    <row r="41" spans="1:5" x14ac:dyDescent="0.2">
      <c r="A41" s="68"/>
      <c r="B41" s="193"/>
      <c r="C41" s="193"/>
      <c r="D41" s="69"/>
      <c r="E41" s="133" t="s">
        <v>491</v>
      </c>
    </row>
    <row r="42" spans="1:5" x14ac:dyDescent="0.2">
      <c r="A42" s="68"/>
      <c r="B42" s="193"/>
      <c r="C42" s="193"/>
      <c r="D42" s="69"/>
      <c r="E42" s="133"/>
    </row>
    <row r="43" spans="1:5" ht="13.5" thickBot="1" x14ac:dyDescent="0.25">
      <c r="A43" s="72"/>
      <c r="B43" s="195"/>
      <c r="C43" s="195"/>
      <c r="D43" s="73"/>
      <c r="E43" s="190"/>
    </row>
    <row r="44" spans="1:5" x14ac:dyDescent="0.2">
      <c r="A44" s="63" t="s">
        <v>198</v>
      </c>
      <c r="B44" s="192"/>
      <c r="C44" s="192"/>
      <c r="D44" s="80"/>
      <c r="E44" s="74"/>
    </row>
    <row r="45" spans="1:5" ht="15.75" customHeight="1" x14ac:dyDescent="0.2">
      <c r="A45" s="70" t="s">
        <v>186</v>
      </c>
      <c r="B45" s="193">
        <v>8578</v>
      </c>
      <c r="C45" s="193">
        <v>8295</v>
      </c>
      <c r="D45" s="131" t="s">
        <v>518</v>
      </c>
      <c r="E45" s="135" t="s">
        <v>281</v>
      </c>
    </row>
    <row r="46" spans="1:5" ht="12.75" customHeight="1" x14ac:dyDescent="0.2">
      <c r="A46" s="70"/>
      <c r="B46" s="193"/>
      <c r="C46" s="193"/>
      <c r="D46" s="81"/>
      <c r="E46" s="83" t="s">
        <v>311</v>
      </c>
    </row>
    <row r="47" spans="1:5" ht="12.75" customHeight="1" x14ac:dyDescent="0.2">
      <c r="A47" s="70"/>
      <c r="B47" s="193"/>
      <c r="C47" s="193"/>
      <c r="D47" s="81"/>
      <c r="E47" s="83" t="s">
        <v>312</v>
      </c>
    </row>
    <row r="48" spans="1:5" ht="12.75" customHeight="1" x14ac:dyDescent="0.2">
      <c r="A48" s="70"/>
      <c r="B48" s="193"/>
      <c r="C48" s="193"/>
      <c r="D48" s="81"/>
      <c r="E48" s="82" t="s">
        <v>207</v>
      </c>
    </row>
    <row r="49" spans="1:5" ht="12.75" customHeight="1" x14ac:dyDescent="0.2">
      <c r="A49" s="70"/>
      <c r="B49" s="193"/>
      <c r="C49" s="193"/>
      <c r="D49" s="81"/>
      <c r="E49" s="321">
        <v>8295</v>
      </c>
    </row>
    <row r="50" spans="1:5" x14ac:dyDescent="0.2">
      <c r="A50" s="70"/>
      <c r="B50" s="193"/>
      <c r="C50" s="193"/>
      <c r="D50" s="81"/>
      <c r="E50" s="83"/>
    </row>
    <row r="51" spans="1:5" x14ac:dyDescent="0.2">
      <c r="A51" s="70"/>
      <c r="B51" s="193"/>
      <c r="C51" s="193"/>
      <c r="D51" s="81"/>
      <c r="E51" s="84" t="s">
        <v>313</v>
      </c>
    </row>
    <row r="52" spans="1:5" x14ac:dyDescent="0.2">
      <c r="A52" s="70"/>
      <c r="B52" s="193"/>
      <c r="C52" s="193"/>
      <c r="D52" s="81"/>
      <c r="E52" s="84" t="s">
        <v>314</v>
      </c>
    </row>
    <row r="53" spans="1:5" ht="13.5" thickBot="1" x14ac:dyDescent="0.25">
      <c r="A53" s="79"/>
      <c r="B53" s="195"/>
      <c r="C53" s="195"/>
      <c r="D53" s="85"/>
      <c r="E53" s="83"/>
    </row>
    <row r="54" spans="1:5" ht="15.75" customHeight="1" x14ac:dyDescent="0.2">
      <c r="A54" s="63" t="s">
        <v>199</v>
      </c>
      <c r="B54" s="192"/>
      <c r="C54" s="192"/>
      <c r="D54" s="80"/>
      <c r="E54" s="189"/>
    </row>
    <row r="55" spans="1:5" ht="67.5" customHeight="1" x14ac:dyDescent="0.2">
      <c r="A55" s="208" t="s">
        <v>200</v>
      </c>
      <c r="B55" s="289">
        <v>263588</v>
      </c>
      <c r="C55" s="289">
        <v>292198</v>
      </c>
      <c r="D55" s="323">
        <v>28610</v>
      </c>
      <c r="E55" s="191" t="s">
        <v>489</v>
      </c>
    </row>
    <row r="56" spans="1:5" ht="43.5" customHeight="1" thickBot="1" x14ac:dyDescent="0.25">
      <c r="A56" s="79"/>
      <c r="B56" s="195"/>
      <c r="C56" s="195"/>
      <c r="D56" s="85"/>
      <c r="E56" s="210" t="s">
        <v>495</v>
      </c>
    </row>
    <row r="57" spans="1:5" x14ac:dyDescent="0.2">
      <c r="A57" s="63" t="s">
        <v>201</v>
      </c>
      <c r="B57" s="192"/>
      <c r="C57" s="192"/>
      <c r="D57" s="67"/>
      <c r="E57" s="134"/>
    </row>
    <row r="58" spans="1:5" x14ac:dyDescent="0.2">
      <c r="A58" s="68" t="s">
        <v>202</v>
      </c>
      <c r="B58" s="199" t="s">
        <v>203</v>
      </c>
      <c r="C58" s="199" t="s">
        <v>203</v>
      </c>
      <c r="D58" s="77" t="s">
        <v>209</v>
      </c>
      <c r="E58" s="78"/>
    </row>
    <row r="59" spans="1:5" ht="13.5" thickBot="1" x14ac:dyDescent="0.25">
      <c r="A59" s="79"/>
      <c r="B59" s="195"/>
      <c r="C59" s="195"/>
      <c r="D59" s="86"/>
      <c r="E59" s="72"/>
    </row>
    <row r="62" spans="1:5" x14ac:dyDescent="0.2">
      <c r="A62" s="211"/>
      <c r="B62" s="211"/>
      <c r="C62" s="212"/>
      <c r="E62" s="6"/>
    </row>
  </sheetData>
  <phoneticPr fontId="2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J1028"/>
  <sheetViews>
    <sheetView topLeftCell="A31" workbookViewId="0">
      <selection activeCell="E16" sqref="E16"/>
    </sheetView>
  </sheetViews>
  <sheetFormatPr defaultRowHeight="12.75" x14ac:dyDescent="0.2"/>
  <cols>
    <col min="1" max="1" width="55.5703125" customWidth="1"/>
    <col min="2" max="2" width="14" customWidth="1"/>
    <col min="3" max="3" width="38.28515625" style="48" customWidth="1"/>
    <col min="4" max="4" width="11.7109375" hidden="1" customWidth="1"/>
    <col min="5" max="5" width="35.85546875" bestFit="1" customWidth="1"/>
    <col min="6" max="7" width="11.28515625" bestFit="1" customWidth="1"/>
    <col min="14" max="14" width="9.28515625" bestFit="1" customWidth="1"/>
    <col min="21" max="21" width="9.28515625" bestFit="1" customWidth="1"/>
    <col min="29" max="29" width="9.28515625" bestFit="1" customWidth="1"/>
    <col min="38" max="38" width="9.28515625" bestFit="1" customWidth="1"/>
    <col min="46" max="46" width="9.28515625" bestFit="1" customWidth="1"/>
    <col min="53" max="53" width="9.28515625" bestFit="1" customWidth="1"/>
    <col min="62" max="62" width="9.28515625" bestFit="1" customWidth="1"/>
  </cols>
  <sheetData>
    <row r="1" spans="1:2" ht="20.25" x14ac:dyDescent="0.3">
      <c r="A1" s="20" t="s">
        <v>61</v>
      </c>
    </row>
    <row r="2" spans="1:2" ht="15.75" x14ac:dyDescent="0.25">
      <c r="A2" s="26" t="s">
        <v>517</v>
      </c>
    </row>
    <row r="3" spans="1:2" ht="11.25" customHeight="1" x14ac:dyDescent="0.2"/>
    <row r="4" spans="1:2" x14ac:dyDescent="0.2">
      <c r="B4" t="s">
        <v>44</v>
      </c>
    </row>
    <row r="5" spans="1:2" ht="18.75" x14ac:dyDescent="0.3">
      <c r="A5" s="45" t="s">
        <v>67</v>
      </c>
      <c r="B5" s="48"/>
    </row>
    <row r="6" spans="1:2" ht="16.5" thickBot="1" x14ac:dyDescent="0.3">
      <c r="A6" s="11" t="s">
        <v>68</v>
      </c>
      <c r="B6" s="48">
        <v>143000</v>
      </c>
    </row>
    <row r="7" spans="1:2" ht="16.5" thickBot="1" x14ac:dyDescent="0.3">
      <c r="A7" s="11"/>
      <c r="B7" s="109">
        <f>SUM(B6:B6)</f>
        <v>143000</v>
      </c>
    </row>
    <row r="8" spans="1:2" ht="18.75" x14ac:dyDescent="0.3">
      <c r="A8" s="45" t="s">
        <v>69</v>
      </c>
      <c r="B8" s="48"/>
    </row>
    <row r="9" spans="1:2" ht="15.75" x14ac:dyDescent="0.25">
      <c r="A9" s="11" t="s">
        <v>73</v>
      </c>
      <c r="B9" s="48">
        <v>2215</v>
      </c>
    </row>
    <row r="10" spans="1:2" ht="15.75" x14ac:dyDescent="0.25">
      <c r="A10" s="11" t="s">
        <v>75</v>
      </c>
      <c r="B10" s="44">
        <v>2013</v>
      </c>
    </row>
    <row r="11" spans="1:2" ht="15.75" x14ac:dyDescent="0.25">
      <c r="A11" s="11" t="s">
        <v>74</v>
      </c>
      <c r="B11">
        <v>320</v>
      </c>
    </row>
    <row r="12" spans="1:2" ht="15.75" x14ac:dyDescent="0.25">
      <c r="A12" s="11" t="s">
        <v>80</v>
      </c>
      <c r="B12" s="44">
        <v>1000</v>
      </c>
    </row>
    <row r="13" spans="1:2" ht="15.75" x14ac:dyDescent="0.25">
      <c r="A13" s="11" t="s">
        <v>81</v>
      </c>
      <c r="B13" s="44">
        <v>500</v>
      </c>
    </row>
    <row r="14" spans="1:2" ht="15.75" x14ac:dyDescent="0.25">
      <c r="A14" s="11" t="s">
        <v>105</v>
      </c>
      <c r="B14" s="44">
        <v>500</v>
      </c>
    </row>
    <row r="15" spans="1:2" ht="15.75" customHeight="1" x14ac:dyDescent="0.25">
      <c r="A15" s="11" t="s">
        <v>106</v>
      </c>
      <c r="B15" s="44">
        <v>250</v>
      </c>
    </row>
    <row r="16" spans="1:2" ht="15.75" x14ac:dyDescent="0.25">
      <c r="A16" s="11" t="s">
        <v>107</v>
      </c>
      <c r="B16" s="44">
        <v>250</v>
      </c>
    </row>
    <row r="17" spans="1:6" ht="15.75" x14ac:dyDescent="0.25">
      <c r="A17" s="11" t="s">
        <v>82</v>
      </c>
      <c r="B17" s="44">
        <v>300</v>
      </c>
    </row>
    <row r="18" spans="1:6" s="153" customFormat="1" ht="15.75" x14ac:dyDescent="0.25">
      <c r="A18" s="335" t="s">
        <v>76</v>
      </c>
      <c r="B18" s="336">
        <v>5000</v>
      </c>
      <c r="C18" s="337" t="s">
        <v>279</v>
      </c>
    </row>
    <row r="19" spans="1:6" s="153" customFormat="1" ht="15.75" x14ac:dyDescent="0.25">
      <c r="A19" s="335" t="s">
        <v>77</v>
      </c>
      <c r="B19" s="336">
        <v>5000</v>
      </c>
      <c r="C19" s="337" t="s">
        <v>279</v>
      </c>
    </row>
    <row r="20" spans="1:6" ht="15.75" x14ac:dyDescent="0.25">
      <c r="A20" s="11" t="s">
        <v>83</v>
      </c>
      <c r="B20" s="44">
        <v>15000</v>
      </c>
    </row>
    <row r="21" spans="1:6" ht="15.75" x14ac:dyDescent="0.25">
      <c r="A21" s="11" t="s">
        <v>78</v>
      </c>
      <c r="B21" s="44">
        <v>12000</v>
      </c>
    </row>
    <row r="22" spans="1:6" ht="15.75" x14ac:dyDescent="0.25">
      <c r="A22" s="11" t="s">
        <v>79</v>
      </c>
      <c r="B22" s="44">
        <v>1200</v>
      </c>
    </row>
    <row r="23" spans="1:6" ht="15.75" x14ac:dyDescent="0.25">
      <c r="A23" s="11" t="s">
        <v>108</v>
      </c>
      <c r="B23" s="14">
        <v>200</v>
      </c>
      <c r="C23" s="30"/>
    </row>
    <row r="24" spans="1:6" ht="15.75" x14ac:dyDescent="0.25">
      <c r="A24" s="11" t="s">
        <v>109</v>
      </c>
      <c r="B24" s="14">
        <v>200</v>
      </c>
      <c r="C24" s="30"/>
    </row>
    <row r="25" spans="1:6" ht="15.75" x14ac:dyDescent="0.25">
      <c r="A25" s="11" t="s">
        <v>227</v>
      </c>
      <c r="B25" s="14">
        <v>200</v>
      </c>
      <c r="C25" s="30"/>
    </row>
    <row r="26" spans="1:6" s="153" customFormat="1" ht="16.5" thickBot="1" x14ac:dyDescent="0.3">
      <c r="A26" s="335" t="s">
        <v>264</v>
      </c>
      <c r="B26" s="339">
        <v>381.09</v>
      </c>
      <c r="C26" s="338" t="s">
        <v>265</v>
      </c>
    </row>
    <row r="27" spans="1:6" ht="16.5" thickBot="1" x14ac:dyDescent="0.3">
      <c r="A27" s="11"/>
      <c r="B27" s="213">
        <f>SUM(B9:B26)</f>
        <v>46529.09</v>
      </c>
      <c r="C27" s="30"/>
    </row>
    <row r="28" spans="1:6" ht="15.75" x14ac:dyDescent="0.25">
      <c r="A28" s="11"/>
      <c r="B28" s="14"/>
      <c r="C28" s="30"/>
    </row>
    <row r="29" spans="1:6" ht="18.75" x14ac:dyDescent="0.3">
      <c r="A29" s="45" t="s">
        <v>70</v>
      </c>
    </row>
    <row r="30" spans="1:6" ht="15.75" x14ac:dyDescent="0.25">
      <c r="A30" s="11" t="s">
        <v>84</v>
      </c>
      <c r="B30" s="14">
        <v>5000</v>
      </c>
      <c r="C30" s="30"/>
      <c r="F30" s="7"/>
    </row>
    <row r="31" spans="1:6" ht="15.75" x14ac:dyDescent="0.25">
      <c r="A31" s="11" t="s">
        <v>115</v>
      </c>
      <c r="B31" s="44">
        <v>2000</v>
      </c>
    </row>
    <row r="32" spans="1:6" ht="15.75" x14ac:dyDescent="0.25">
      <c r="A32" s="11" t="s">
        <v>117</v>
      </c>
      <c r="B32" s="14">
        <v>1000</v>
      </c>
      <c r="C32" s="30"/>
      <c r="F32" s="40"/>
    </row>
    <row r="33" spans="1:5" s="61" customFormat="1" ht="15.75" x14ac:dyDescent="0.25">
      <c r="A33" s="11" t="s">
        <v>119</v>
      </c>
      <c r="B33" s="14">
        <v>3080</v>
      </c>
      <c r="C33" s="30"/>
    </row>
    <row r="34" spans="1:5" ht="15.75" x14ac:dyDescent="0.25">
      <c r="A34" s="11" t="s">
        <v>120</v>
      </c>
      <c r="B34" s="14">
        <v>9650</v>
      </c>
      <c r="C34" s="30"/>
    </row>
    <row r="35" spans="1:5" ht="15.75" x14ac:dyDescent="0.25">
      <c r="A35" s="11" t="s">
        <v>121</v>
      </c>
      <c r="B35" s="14">
        <v>2930</v>
      </c>
      <c r="C35" s="30"/>
    </row>
    <row r="36" spans="1:5" ht="15.75" x14ac:dyDescent="0.25">
      <c r="A36" s="11" t="s">
        <v>118</v>
      </c>
      <c r="B36" s="14">
        <v>990</v>
      </c>
      <c r="C36" s="30"/>
    </row>
    <row r="37" spans="1:5" ht="15.75" x14ac:dyDescent="0.25">
      <c r="A37" s="11" t="s">
        <v>122</v>
      </c>
      <c r="B37" s="14">
        <v>990</v>
      </c>
      <c r="C37" s="30"/>
    </row>
    <row r="38" spans="1:5" x14ac:dyDescent="0.2">
      <c r="A38" s="6" t="s">
        <v>258</v>
      </c>
      <c r="B38" s="7">
        <v>3290</v>
      </c>
      <c r="C38" s="48" t="s">
        <v>263</v>
      </c>
    </row>
    <row r="39" spans="1:5" ht="15.75" x14ac:dyDescent="0.25">
      <c r="A39" s="11" t="s">
        <v>123</v>
      </c>
      <c r="B39" s="14">
        <v>5125.91</v>
      </c>
      <c r="C39" s="30"/>
    </row>
    <row r="40" spans="1:5" s="111" customFormat="1" ht="15.75" x14ac:dyDescent="0.25">
      <c r="A40" s="328" t="s">
        <v>514</v>
      </c>
      <c r="B40" s="329">
        <v>26606</v>
      </c>
      <c r="C40" s="330" t="s">
        <v>515</v>
      </c>
    </row>
    <row r="41" spans="1:5" ht="15.75" x14ac:dyDescent="0.25">
      <c r="A41" s="328" t="s">
        <v>516</v>
      </c>
      <c r="B41" s="329">
        <v>2004</v>
      </c>
      <c r="C41" s="330" t="s">
        <v>515</v>
      </c>
    </row>
    <row r="42" spans="1:5" ht="16.5" thickBot="1" x14ac:dyDescent="0.3">
      <c r="A42" s="11" t="s">
        <v>239</v>
      </c>
      <c r="B42" s="19">
        <v>20000</v>
      </c>
      <c r="C42" s="30" t="s">
        <v>247</v>
      </c>
      <c r="E42" s="30"/>
    </row>
    <row r="43" spans="1:5" ht="16.5" thickBot="1" x14ac:dyDescent="0.3">
      <c r="A43" s="11"/>
      <c r="B43" s="213">
        <f>SUM(B30:B42)</f>
        <v>82665.91</v>
      </c>
      <c r="C43" s="30"/>
      <c r="E43" s="30"/>
    </row>
    <row r="44" spans="1:5" ht="15.75" x14ac:dyDescent="0.25">
      <c r="C44" s="30"/>
    </row>
    <row r="45" spans="1:5" ht="15.75" x14ac:dyDescent="0.25">
      <c r="A45" s="331" t="s">
        <v>266</v>
      </c>
      <c r="B45" s="332">
        <v>3000</v>
      </c>
      <c r="C45" s="333" t="s">
        <v>267</v>
      </c>
      <c r="D45" s="209"/>
    </row>
    <row r="46" spans="1:5" s="153" customFormat="1" ht="15.75" x14ac:dyDescent="0.25">
      <c r="A46" s="331" t="s">
        <v>280</v>
      </c>
      <c r="B46" s="332">
        <v>3000</v>
      </c>
      <c r="C46" s="334" t="s">
        <v>268</v>
      </c>
      <c r="D46" s="209"/>
    </row>
    <row r="47" spans="1:5" ht="15.75" x14ac:dyDescent="0.25">
      <c r="A47" s="331" t="s">
        <v>277</v>
      </c>
      <c r="B47" s="332">
        <v>0</v>
      </c>
      <c r="C47" s="333"/>
      <c r="D47" s="209"/>
    </row>
    <row r="48" spans="1:5" ht="15.75" x14ac:dyDescent="0.25">
      <c r="A48" s="331" t="s">
        <v>269</v>
      </c>
      <c r="B48" s="332">
        <v>3000</v>
      </c>
      <c r="C48" s="333"/>
      <c r="D48" s="209"/>
    </row>
    <row r="49" spans="1:7" ht="15.75" x14ac:dyDescent="0.25">
      <c r="A49" s="331" t="s">
        <v>270</v>
      </c>
      <c r="B49" s="332">
        <v>0</v>
      </c>
      <c r="C49" s="333"/>
      <c r="D49" s="209"/>
    </row>
    <row r="50" spans="1:7" ht="15.75" x14ac:dyDescent="0.25">
      <c r="A50" s="13" t="s">
        <v>302</v>
      </c>
      <c r="B50" s="332">
        <v>3000</v>
      </c>
      <c r="C50" s="333" t="s">
        <v>268</v>
      </c>
      <c r="D50" s="15"/>
    </row>
    <row r="51" spans="1:7" ht="16.5" thickBot="1" x14ac:dyDescent="0.3">
      <c r="A51" s="11" t="s">
        <v>257</v>
      </c>
      <c r="B51" s="30">
        <v>8000</v>
      </c>
      <c r="C51" s="30"/>
      <c r="D51" s="15"/>
    </row>
    <row r="52" spans="1:7" ht="16.5" thickBot="1" x14ac:dyDescent="0.3">
      <c r="A52" s="11"/>
      <c r="B52" s="214">
        <f>SUM(B45:B51)</f>
        <v>20000</v>
      </c>
      <c r="C52" s="30"/>
      <c r="D52" s="15"/>
    </row>
    <row r="53" spans="1:7" ht="17.25" customHeight="1" x14ac:dyDescent="0.25">
      <c r="A53" s="13" t="s">
        <v>278</v>
      </c>
      <c r="B53" s="11"/>
      <c r="C53" s="30"/>
      <c r="D53" s="15"/>
    </row>
    <row r="54" spans="1:7" ht="15.75" x14ac:dyDescent="0.25">
      <c r="A54" s="11" t="s">
        <v>71</v>
      </c>
      <c r="B54" s="50">
        <v>1</v>
      </c>
      <c r="C54" s="43"/>
    </row>
    <row r="55" spans="1:7" x14ac:dyDescent="0.2">
      <c r="A55" s="6" t="s">
        <v>110</v>
      </c>
      <c r="B55" s="50">
        <v>1</v>
      </c>
      <c r="C55" s="41"/>
    </row>
    <row r="56" spans="1:7" x14ac:dyDescent="0.2">
      <c r="A56" s="6" t="s">
        <v>251</v>
      </c>
      <c r="B56" s="50">
        <v>1</v>
      </c>
    </row>
    <row r="57" spans="1:7" ht="13.5" thickBot="1" x14ac:dyDescent="0.25">
      <c r="G57" s="258"/>
    </row>
    <row r="58" spans="1:7" ht="13.5" thickBot="1" x14ac:dyDescent="0.25">
      <c r="A58" s="200" t="s">
        <v>72</v>
      </c>
      <c r="B58" s="201">
        <f>B7+B27+B43+B52+B54+B55+B56</f>
        <v>292198</v>
      </c>
    </row>
    <row r="61" spans="1:7" x14ac:dyDescent="0.2">
      <c r="A61" s="211"/>
      <c r="B61" s="212"/>
      <c r="C61" s="212"/>
    </row>
    <row r="62" spans="1:7" x14ac:dyDescent="0.2">
      <c r="A62" s="6"/>
      <c r="B62" s="7"/>
    </row>
    <row r="64" spans="1:7" x14ac:dyDescent="0.2">
      <c r="A64" s="2"/>
      <c r="B64" s="54"/>
    </row>
    <row r="69" spans="1:62" ht="15.75" x14ac:dyDescent="0.25">
      <c r="F69" s="11"/>
      <c r="N69" s="11"/>
      <c r="P69" s="11"/>
      <c r="U69" s="11"/>
      <c r="W69" s="11"/>
      <c r="AC69" s="11"/>
      <c r="AE69" s="11"/>
      <c r="AL69" s="11"/>
      <c r="AN69" s="11"/>
      <c r="AT69" s="11"/>
      <c r="AV69" s="11"/>
      <c r="BA69" s="11"/>
      <c r="BC69" s="11"/>
      <c r="BJ69" s="11"/>
    </row>
    <row r="70" spans="1:62" ht="15.75" x14ac:dyDescent="0.25">
      <c r="A70" s="11"/>
      <c r="B70" s="14"/>
      <c r="C70" s="30"/>
    </row>
    <row r="71" spans="1:62" ht="15.75" x14ac:dyDescent="0.25">
      <c r="A71" s="11"/>
      <c r="B71" s="44"/>
      <c r="C71" s="7"/>
      <c r="E71" s="7"/>
    </row>
    <row r="72" spans="1:62" ht="15.75" x14ac:dyDescent="0.25">
      <c r="A72" s="11"/>
      <c r="B72" s="14"/>
      <c r="C72" s="30"/>
    </row>
    <row r="73" spans="1:62" ht="15.75" x14ac:dyDescent="0.25">
      <c r="F73" s="11"/>
      <c r="N73" s="11"/>
      <c r="P73" s="11"/>
      <c r="U73" s="11"/>
      <c r="W73" s="11"/>
      <c r="AC73" s="11"/>
      <c r="AE73" s="11"/>
      <c r="AL73" s="11"/>
      <c r="AN73" s="11"/>
      <c r="AT73" s="11"/>
      <c r="AV73" s="11"/>
      <c r="BA73" s="11"/>
      <c r="BC73" s="11"/>
      <c r="BJ73" s="11"/>
    </row>
    <row r="74" spans="1:62" ht="15.75" x14ac:dyDescent="0.25">
      <c r="C74"/>
      <c r="G74" s="11"/>
      <c r="H74" s="11"/>
      <c r="M74" s="11"/>
      <c r="O74" s="11"/>
      <c r="U74" s="11"/>
      <c r="W74" s="11"/>
      <c r="AD74" s="11"/>
      <c r="AF74" s="11"/>
      <c r="AL74" s="11"/>
      <c r="AN74" s="11"/>
      <c r="AS74" s="11"/>
      <c r="AU74" s="11"/>
      <c r="BB74" s="11"/>
    </row>
    <row r="75" spans="1:62" x14ac:dyDescent="0.2">
      <c r="C75"/>
    </row>
    <row r="76" spans="1:62" ht="15.75" x14ac:dyDescent="0.25">
      <c r="C76"/>
      <c r="G76" s="11"/>
      <c r="H76" s="11"/>
      <c r="M76" s="11"/>
      <c r="O76" s="11"/>
      <c r="U76" s="11"/>
      <c r="W76" s="11"/>
      <c r="AD76" s="11"/>
      <c r="AF76" s="11"/>
      <c r="AL76" s="11"/>
      <c r="AN76" s="11"/>
      <c r="AS76" s="11"/>
      <c r="AU76" s="11"/>
      <c r="BB76" s="11"/>
    </row>
    <row r="77" spans="1:62" ht="15.75" x14ac:dyDescent="0.25">
      <c r="C77"/>
      <c r="G77" s="11"/>
      <c r="H77" s="11"/>
      <c r="M77" s="11"/>
      <c r="O77" s="11"/>
      <c r="U77" s="11"/>
      <c r="W77" s="11"/>
      <c r="AD77" s="11"/>
      <c r="AF77" s="11"/>
      <c r="AL77" s="11"/>
      <c r="AN77" s="11"/>
      <c r="AS77" s="11"/>
      <c r="AU77" s="11"/>
      <c r="BB77" s="11"/>
    </row>
    <row r="78" spans="1:62" ht="15.75" x14ac:dyDescent="0.25">
      <c r="C78"/>
      <c r="G78" s="11"/>
      <c r="H78" s="11"/>
      <c r="M78" s="11"/>
      <c r="O78" s="11"/>
      <c r="U78" s="11"/>
      <c r="W78" s="11"/>
      <c r="AD78" s="11"/>
      <c r="AF78" s="11"/>
      <c r="AL78" s="11"/>
      <c r="AN78" s="11"/>
      <c r="AS78" s="11"/>
      <c r="AU78" s="11"/>
      <c r="BB78" s="11"/>
    </row>
    <row r="79" spans="1:62" ht="15.75" x14ac:dyDescent="0.25">
      <c r="C79"/>
      <c r="G79" s="11"/>
      <c r="H79" s="11"/>
      <c r="M79" s="11"/>
      <c r="O79" s="11"/>
      <c r="U79" s="11"/>
      <c r="W79" s="11"/>
      <c r="AD79" s="11"/>
      <c r="AF79" s="11"/>
      <c r="AL79" s="11"/>
      <c r="AN79" s="11"/>
      <c r="AS79" s="11"/>
      <c r="AU79" s="11"/>
      <c r="BB79" s="11"/>
    </row>
    <row r="80" spans="1:62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s="11" customFormat="1" ht="15.75" x14ac:dyDescent="0.25"/>
    <row r="92" spans="3:3" s="11" customFormat="1" ht="15.75" x14ac:dyDescent="0.25"/>
    <row r="93" spans="3:3" s="11" customFormat="1" ht="15.75" x14ac:dyDescent="0.25"/>
    <row r="94" spans="3:3" s="11" customFormat="1" ht="15.75" x14ac:dyDescent="0.25"/>
    <row r="95" spans="3:3" s="11" customFormat="1" ht="15.75" x14ac:dyDescent="0.25"/>
    <row r="96" spans="3:3" s="11" customFormat="1" ht="15.75" x14ac:dyDescent="0.25"/>
    <row r="97" spans="3:3" s="11" customFormat="1" ht="15.75" x14ac:dyDescent="0.25"/>
    <row r="98" spans="3:3" s="11" customFormat="1" ht="15.75" x14ac:dyDescent="0.25"/>
    <row r="99" spans="3:3" s="11" customFormat="1" ht="15.75" x14ac:dyDescent="0.25"/>
    <row r="100" spans="3:3" s="11" customFormat="1" ht="15.75" x14ac:dyDescent="0.25"/>
    <row r="101" spans="3:3" s="11" customFormat="1" ht="15.75" x14ac:dyDescent="0.25"/>
    <row r="102" spans="3:3" s="11" customFormat="1" ht="15.75" x14ac:dyDescent="0.25"/>
    <row r="103" spans="3:3" s="11" customFormat="1" ht="15.75" x14ac:dyDescent="0.25"/>
    <row r="104" spans="3:3" s="11" customFormat="1" ht="15.75" x14ac:dyDescent="0.25"/>
    <row r="105" spans="3:3" s="11" customFormat="1" ht="15.75" x14ac:dyDescent="0.25"/>
    <row r="106" spans="3:3" s="13" customFormat="1" ht="15.75" x14ac:dyDescent="0.25"/>
    <row r="107" spans="3:3" s="27" customFormat="1" x14ac:dyDescent="0.2"/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1:3" x14ac:dyDescent="0.2">
      <c r="C129"/>
    </row>
    <row r="130" spans="1:3" x14ac:dyDescent="0.2">
      <c r="C130"/>
    </row>
    <row r="131" spans="1:3" x14ac:dyDescent="0.2">
      <c r="C131"/>
    </row>
    <row r="132" spans="1:3" x14ac:dyDescent="0.2">
      <c r="C132"/>
    </row>
    <row r="133" spans="1:3" ht="15.75" x14ac:dyDescent="0.25">
      <c r="A133" s="11"/>
      <c r="C133"/>
    </row>
    <row r="134" spans="1:3" x14ac:dyDescent="0.2">
      <c r="C134"/>
    </row>
    <row r="135" spans="1:3" x14ac:dyDescent="0.2">
      <c r="C135"/>
    </row>
    <row r="136" spans="1:3" x14ac:dyDescent="0.2">
      <c r="C136"/>
    </row>
    <row r="137" spans="1:3" x14ac:dyDescent="0.2">
      <c r="C137"/>
    </row>
    <row r="138" spans="1:3" x14ac:dyDescent="0.2">
      <c r="C138"/>
    </row>
    <row r="139" spans="1:3" x14ac:dyDescent="0.2">
      <c r="C139"/>
    </row>
    <row r="140" spans="1:3" x14ac:dyDescent="0.2">
      <c r="C140"/>
    </row>
    <row r="141" spans="1:3" x14ac:dyDescent="0.2">
      <c r="C141"/>
    </row>
    <row r="142" spans="1:3" x14ac:dyDescent="0.2">
      <c r="C142"/>
    </row>
    <row r="143" spans="1:3" x14ac:dyDescent="0.2">
      <c r="C143"/>
    </row>
    <row r="144" spans="1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  <row r="157" spans="3:3" x14ac:dyDescent="0.2">
      <c r="C157"/>
    </row>
    <row r="158" spans="3:3" x14ac:dyDescent="0.2">
      <c r="C158"/>
    </row>
    <row r="159" spans="3:3" x14ac:dyDescent="0.2">
      <c r="C159"/>
    </row>
    <row r="160" spans="3:3" x14ac:dyDescent="0.2">
      <c r="C160"/>
    </row>
    <row r="161" spans="3:3" x14ac:dyDescent="0.2">
      <c r="C161"/>
    </row>
    <row r="162" spans="3:3" x14ac:dyDescent="0.2">
      <c r="C162"/>
    </row>
    <row r="163" spans="3:3" x14ac:dyDescent="0.2">
      <c r="C163"/>
    </row>
    <row r="164" spans="3:3" x14ac:dyDescent="0.2">
      <c r="C164"/>
    </row>
    <row r="165" spans="3:3" x14ac:dyDescent="0.2">
      <c r="C165"/>
    </row>
    <row r="166" spans="3:3" x14ac:dyDescent="0.2">
      <c r="C166"/>
    </row>
    <row r="167" spans="3:3" x14ac:dyDescent="0.2">
      <c r="C167"/>
    </row>
    <row r="168" spans="3:3" x14ac:dyDescent="0.2">
      <c r="C168"/>
    </row>
    <row r="169" spans="3:3" x14ac:dyDescent="0.2">
      <c r="C169"/>
    </row>
    <row r="170" spans="3:3" x14ac:dyDescent="0.2">
      <c r="C170"/>
    </row>
    <row r="171" spans="3:3" x14ac:dyDescent="0.2">
      <c r="C171"/>
    </row>
    <row r="172" spans="3:3" x14ac:dyDescent="0.2">
      <c r="C172"/>
    </row>
    <row r="173" spans="3:3" x14ac:dyDescent="0.2">
      <c r="C173"/>
    </row>
    <row r="174" spans="3:3" x14ac:dyDescent="0.2">
      <c r="C174"/>
    </row>
    <row r="175" spans="3:3" x14ac:dyDescent="0.2">
      <c r="C175"/>
    </row>
    <row r="176" spans="3:3" x14ac:dyDescent="0.2">
      <c r="C176"/>
    </row>
    <row r="177" spans="3:3" x14ac:dyDescent="0.2">
      <c r="C177"/>
    </row>
    <row r="178" spans="3:3" x14ac:dyDescent="0.2">
      <c r="C178"/>
    </row>
    <row r="179" spans="3:3" x14ac:dyDescent="0.2">
      <c r="C179"/>
    </row>
    <row r="180" spans="3:3" x14ac:dyDescent="0.2">
      <c r="C180"/>
    </row>
    <row r="181" spans="3:3" x14ac:dyDescent="0.2">
      <c r="C181"/>
    </row>
    <row r="182" spans="3:3" x14ac:dyDescent="0.2">
      <c r="C182"/>
    </row>
    <row r="183" spans="3:3" x14ac:dyDescent="0.2">
      <c r="C183"/>
    </row>
    <row r="184" spans="3:3" x14ac:dyDescent="0.2">
      <c r="C184"/>
    </row>
    <row r="185" spans="3:3" x14ac:dyDescent="0.2">
      <c r="C185"/>
    </row>
    <row r="186" spans="3:3" x14ac:dyDescent="0.2">
      <c r="C186"/>
    </row>
    <row r="187" spans="3:3" x14ac:dyDescent="0.2">
      <c r="C187"/>
    </row>
    <row r="188" spans="3:3" x14ac:dyDescent="0.2">
      <c r="C188"/>
    </row>
    <row r="189" spans="3:3" x14ac:dyDescent="0.2">
      <c r="C189"/>
    </row>
    <row r="190" spans="3:3" x14ac:dyDescent="0.2">
      <c r="C190"/>
    </row>
    <row r="191" spans="3:3" x14ac:dyDescent="0.2">
      <c r="C191"/>
    </row>
    <row r="192" spans="3:3" x14ac:dyDescent="0.2">
      <c r="C192"/>
    </row>
    <row r="193" spans="3:3" x14ac:dyDescent="0.2">
      <c r="C193"/>
    </row>
    <row r="194" spans="3:3" x14ac:dyDescent="0.2">
      <c r="C194"/>
    </row>
    <row r="195" spans="3:3" x14ac:dyDescent="0.2">
      <c r="C195"/>
    </row>
    <row r="196" spans="3:3" x14ac:dyDescent="0.2">
      <c r="C196"/>
    </row>
    <row r="197" spans="3:3" x14ac:dyDescent="0.2">
      <c r="C197"/>
    </row>
    <row r="198" spans="3:3" x14ac:dyDescent="0.2">
      <c r="C198"/>
    </row>
    <row r="199" spans="3:3" x14ac:dyDescent="0.2">
      <c r="C199"/>
    </row>
    <row r="200" spans="3:3" x14ac:dyDescent="0.2">
      <c r="C200"/>
    </row>
    <row r="201" spans="3:3" x14ac:dyDescent="0.2">
      <c r="C201"/>
    </row>
    <row r="202" spans="3:3" x14ac:dyDescent="0.2">
      <c r="C202"/>
    </row>
    <row r="203" spans="3:3" x14ac:dyDescent="0.2">
      <c r="C203"/>
    </row>
    <row r="204" spans="3:3" x14ac:dyDescent="0.2">
      <c r="C204"/>
    </row>
    <row r="205" spans="3:3" x14ac:dyDescent="0.2">
      <c r="C205"/>
    </row>
    <row r="206" spans="3:3" x14ac:dyDescent="0.2">
      <c r="C206"/>
    </row>
    <row r="207" spans="3:3" x14ac:dyDescent="0.2">
      <c r="C207"/>
    </row>
    <row r="208" spans="3:3" x14ac:dyDescent="0.2">
      <c r="C208"/>
    </row>
    <row r="209" spans="3:3" x14ac:dyDescent="0.2">
      <c r="C209"/>
    </row>
    <row r="210" spans="3:3" x14ac:dyDescent="0.2">
      <c r="C210"/>
    </row>
    <row r="211" spans="3:3" x14ac:dyDescent="0.2">
      <c r="C211"/>
    </row>
    <row r="212" spans="3:3" x14ac:dyDescent="0.2">
      <c r="C212"/>
    </row>
    <row r="213" spans="3:3" x14ac:dyDescent="0.2">
      <c r="C213"/>
    </row>
    <row r="214" spans="3:3" x14ac:dyDescent="0.2">
      <c r="C214"/>
    </row>
    <row r="215" spans="3:3" x14ac:dyDescent="0.2">
      <c r="C215"/>
    </row>
    <row r="216" spans="3:3" x14ac:dyDescent="0.2">
      <c r="C216"/>
    </row>
    <row r="217" spans="3:3" x14ac:dyDescent="0.2">
      <c r="C217"/>
    </row>
    <row r="218" spans="3:3" x14ac:dyDescent="0.2">
      <c r="C218"/>
    </row>
    <row r="219" spans="3:3" x14ac:dyDescent="0.2">
      <c r="C219"/>
    </row>
    <row r="220" spans="3:3" x14ac:dyDescent="0.2">
      <c r="C220"/>
    </row>
    <row r="221" spans="3:3" x14ac:dyDescent="0.2">
      <c r="C221"/>
    </row>
    <row r="222" spans="3:3" x14ac:dyDescent="0.2">
      <c r="C222"/>
    </row>
    <row r="223" spans="3:3" x14ac:dyDescent="0.2">
      <c r="C223"/>
    </row>
    <row r="224" spans="3:3" x14ac:dyDescent="0.2">
      <c r="C224"/>
    </row>
    <row r="225" spans="3:3" x14ac:dyDescent="0.2">
      <c r="C225"/>
    </row>
    <row r="226" spans="3:3" x14ac:dyDescent="0.2">
      <c r="C226"/>
    </row>
    <row r="227" spans="3:3" x14ac:dyDescent="0.2">
      <c r="C227"/>
    </row>
    <row r="228" spans="3:3" x14ac:dyDescent="0.2">
      <c r="C228"/>
    </row>
    <row r="229" spans="3:3" x14ac:dyDescent="0.2">
      <c r="C229"/>
    </row>
    <row r="230" spans="3:3" x14ac:dyDescent="0.2">
      <c r="C230"/>
    </row>
    <row r="231" spans="3:3" x14ac:dyDescent="0.2">
      <c r="C231"/>
    </row>
    <row r="232" spans="3:3" x14ac:dyDescent="0.2">
      <c r="C232"/>
    </row>
    <row r="233" spans="3:3" x14ac:dyDescent="0.2">
      <c r="C233"/>
    </row>
    <row r="234" spans="3:3" x14ac:dyDescent="0.2">
      <c r="C234"/>
    </row>
    <row r="235" spans="3:3" x14ac:dyDescent="0.2">
      <c r="C235"/>
    </row>
    <row r="236" spans="3:3" x14ac:dyDescent="0.2">
      <c r="C236"/>
    </row>
    <row r="237" spans="3:3" x14ac:dyDescent="0.2">
      <c r="C237"/>
    </row>
    <row r="238" spans="3:3" x14ac:dyDescent="0.2">
      <c r="C238"/>
    </row>
    <row r="239" spans="3:3" x14ac:dyDescent="0.2">
      <c r="C239"/>
    </row>
    <row r="240" spans="3:3" x14ac:dyDescent="0.2">
      <c r="C240"/>
    </row>
    <row r="241" spans="3:3" x14ac:dyDescent="0.2">
      <c r="C241"/>
    </row>
    <row r="242" spans="3:3" x14ac:dyDescent="0.2">
      <c r="C242"/>
    </row>
    <row r="243" spans="3:3" x14ac:dyDescent="0.2">
      <c r="C243"/>
    </row>
    <row r="244" spans="3:3" x14ac:dyDescent="0.2">
      <c r="C244"/>
    </row>
    <row r="245" spans="3:3" x14ac:dyDescent="0.2">
      <c r="C245"/>
    </row>
    <row r="246" spans="3:3" x14ac:dyDescent="0.2">
      <c r="C246"/>
    </row>
    <row r="247" spans="3:3" x14ac:dyDescent="0.2">
      <c r="C247"/>
    </row>
    <row r="248" spans="3:3" x14ac:dyDescent="0.2">
      <c r="C248"/>
    </row>
    <row r="249" spans="3:3" x14ac:dyDescent="0.2">
      <c r="C249"/>
    </row>
    <row r="250" spans="3:3" x14ac:dyDescent="0.2">
      <c r="C250"/>
    </row>
    <row r="251" spans="3:3" x14ac:dyDescent="0.2">
      <c r="C251"/>
    </row>
    <row r="252" spans="3:3" x14ac:dyDescent="0.2">
      <c r="C252"/>
    </row>
    <row r="253" spans="3:3" x14ac:dyDescent="0.2">
      <c r="C253"/>
    </row>
    <row r="254" spans="3:3" x14ac:dyDescent="0.2">
      <c r="C254"/>
    </row>
    <row r="255" spans="3:3" x14ac:dyDescent="0.2">
      <c r="C255"/>
    </row>
    <row r="256" spans="3:3" x14ac:dyDescent="0.2">
      <c r="C256"/>
    </row>
    <row r="257" spans="3:3" x14ac:dyDescent="0.2">
      <c r="C257"/>
    </row>
    <row r="258" spans="3:3" x14ac:dyDescent="0.2">
      <c r="C258"/>
    </row>
    <row r="259" spans="3:3" x14ac:dyDescent="0.2">
      <c r="C259"/>
    </row>
    <row r="260" spans="3:3" x14ac:dyDescent="0.2">
      <c r="C260"/>
    </row>
    <row r="261" spans="3:3" x14ac:dyDescent="0.2">
      <c r="C261"/>
    </row>
    <row r="262" spans="3:3" x14ac:dyDescent="0.2">
      <c r="C262"/>
    </row>
    <row r="263" spans="3:3" x14ac:dyDescent="0.2">
      <c r="C263"/>
    </row>
    <row r="264" spans="3:3" x14ac:dyDescent="0.2">
      <c r="C264"/>
    </row>
    <row r="265" spans="3:3" x14ac:dyDescent="0.2">
      <c r="C265"/>
    </row>
    <row r="266" spans="3:3" x14ac:dyDescent="0.2">
      <c r="C266"/>
    </row>
    <row r="267" spans="3:3" x14ac:dyDescent="0.2">
      <c r="C267"/>
    </row>
    <row r="268" spans="3:3" x14ac:dyDescent="0.2">
      <c r="C268"/>
    </row>
    <row r="269" spans="3:3" x14ac:dyDescent="0.2">
      <c r="C269"/>
    </row>
    <row r="270" spans="3:3" x14ac:dyDescent="0.2">
      <c r="C270"/>
    </row>
    <row r="271" spans="3:3" x14ac:dyDescent="0.2">
      <c r="C271"/>
    </row>
    <row r="272" spans="3:3" x14ac:dyDescent="0.2">
      <c r="C272"/>
    </row>
    <row r="273" spans="3:3" x14ac:dyDescent="0.2">
      <c r="C273"/>
    </row>
    <row r="274" spans="3:3" x14ac:dyDescent="0.2">
      <c r="C274"/>
    </row>
    <row r="275" spans="3:3" x14ac:dyDescent="0.2">
      <c r="C275"/>
    </row>
    <row r="276" spans="3:3" x14ac:dyDescent="0.2">
      <c r="C276"/>
    </row>
    <row r="277" spans="3:3" x14ac:dyDescent="0.2">
      <c r="C277"/>
    </row>
    <row r="278" spans="3:3" x14ac:dyDescent="0.2">
      <c r="C278"/>
    </row>
    <row r="279" spans="3:3" x14ac:dyDescent="0.2">
      <c r="C279"/>
    </row>
    <row r="280" spans="3:3" x14ac:dyDescent="0.2">
      <c r="C280"/>
    </row>
    <row r="281" spans="3:3" x14ac:dyDescent="0.2">
      <c r="C281"/>
    </row>
    <row r="282" spans="3:3" x14ac:dyDescent="0.2">
      <c r="C282"/>
    </row>
    <row r="283" spans="3:3" x14ac:dyDescent="0.2">
      <c r="C283"/>
    </row>
    <row r="284" spans="3:3" x14ac:dyDescent="0.2">
      <c r="C284"/>
    </row>
    <row r="285" spans="3:3" x14ac:dyDescent="0.2">
      <c r="C285"/>
    </row>
    <row r="286" spans="3:3" x14ac:dyDescent="0.2">
      <c r="C286"/>
    </row>
    <row r="287" spans="3:3" x14ac:dyDescent="0.2">
      <c r="C287"/>
    </row>
    <row r="288" spans="3:3" x14ac:dyDescent="0.2">
      <c r="C288"/>
    </row>
    <row r="289" spans="3:3" x14ac:dyDescent="0.2">
      <c r="C289"/>
    </row>
    <row r="290" spans="3:3" x14ac:dyDescent="0.2">
      <c r="C290"/>
    </row>
    <row r="291" spans="3:3" x14ac:dyDescent="0.2">
      <c r="C291"/>
    </row>
    <row r="292" spans="3:3" x14ac:dyDescent="0.2">
      <c r="C292"/>
    </row>
    <row r="293" spans="3:3" x14ac:dyDescent="0.2">
      <c r="C293"/>
    </row>
    <row r="294" spans="3:3" x14ac:dyDescent="0.2">
      <c r="C294"/>
    </row>
    <row r="295" spans="3:3" x14ac:dyDescent="0.2">
      <c r="C295"/>
    </row>
    <row r="296" spans="3:3" x14ac:dyDescent="0.2">
      <c r="C296"/>
    </row>
    <row r="297" spans="3:3" x14ac:dyDescent="0.2">
      <c r="C297"/>
    </row>
    <row r="298" spans="3:3" x14ac:dyDescent="0.2">
      <c r="C298"/>
    </row>
    <row r="299" spans="3:3" x14ac:dyDescent="0.2">
      <c r="C299"/>
    </row>
    <row r="300" spans="3:3" x14ac:dyDescent="0.2">
      <c r="C300"/>
    </row>
    <row r="301" spans="3:3" x14ac:dyDescent="0.2">
      <c r="C301"/>
    </row>
    <row r="302" spans="3:3" x14ac:dyDescent="0.2">
      <c r="C302"/>
    </row>
    <row r="303" spans="3:3" x14ac:dyDescent="0.2">
      <c r="C303"/>
    </row>
    <row r="304" spans="3:3" x14ac:dyDescent="0.2">
      <c r="C304"/>
    </row>
    <row r="305" spans="3:3" x14ac:dyDescent="0.2">
      <c r="C305"/>
    </row>
    <row r="306" spans="3:3" x14ac:dyDescent="0.2">
      <c r="C306"/>
    </row>
    <row r="307" spans="3:3" x14ac:dyDescent="0.2">
      <c r="C307"/>
    </row>
    <row r="308" spans="3:3" x14ac:dyDescent="0.2">
      <c r="C308"/>
    </row>
    <row r="309" spans="3:3" x14ac:dyDescent="0.2">
      <c r="C309"/>
    </row>
    <row r="310" spans="3:3" x14ac:dyDescent="0.2">
      <c r="C310"/>
    </row>
    <row r="311" spans="3:3" x14ac:dyDescent="0.2">
      <c r="C311"/>
    </row>
    <row r="312" spans="3:3" x14ac:dyDescent="0.2">
      <c r="C312"/>
    </row>
    <row r="313" spans="3:3" x14ac:dyDescent="0.2">
      <c r="C313"/>
    </row>
    <row r="314" spans="3:3" x14ac:dyDescent="0.2">
      <c r="C314"/>
    </row>
    <row r="315" spans="3:3" x14ac:dyDescent="0.2">
      <c r="C315"/>
    </row>
    <row r="316" spans="3:3" x14ac:dyDescent="0.2">
      <c r="C316"/>
    </row>
    <row r="317" spans="3:3" x14ac:dyDescent="0.2">
      <c r="C317"/>
    </row>
    <row r="318" spans="3:3" x14ac:dyDescent="0.2">
      <c r="C318"/>
    </row>
    <row r="319" spans="3:3" x14ac:dyDescent="0.2">
      <c r="C319"/>
    </row>
    <row r="320" spans="3:3" x14ac:dyDescent="0.2">
      <c r="C320"/>
    </row>
    <row r="321" spans="3:3" x14ac:dyDescent="0.2">
      <c r="C321"/>
    </row>
    <row r="322" spans="3:3" x14ac:dyDescent="0.2">
      <c r="C322"/>
    </row>
    <row r="323" spans="3:3" x14ac:dyDescent="0.2">
      <c r="C323"/>
    </row>
    <row r="324" spans="3:3" x14ac:dyDescent="0.2">
      <c r="C324"/>
    </row>
    <row r="325" spans="3:3" x14ac:dyDescent="0.2">
      <c r="C325"/>
    </row>
    <row r="326" spans="3:3" x14ac:dyDescent="0.2">
      <c r="C326"/>
    </row>
    <row r="327" spans="3:3" x14ac:dyDescent="0.2">
      <c r="C327"/>
    </row>
    <row r="328" spans="3:3" x14ac:dyDescent="0.2">
      <c r="C328"/>
    </row>
    <row r="329" spans="3:3" x14ac:dyDescent="0.2">
      <c r="C329"/>
    </row>
    <row r="330" spans="3:3" x14ac:dyDescent="0.2">
      <c r="C330"/>
    </row>
    <row r="331" spans="3:3" x14ac:dyDescent="0.2">
      <c r="C331"/>
    </row>
    <row r="332" spans="3:3" x14ac:dyDescent="0.2">
      <c r="C332"/>
    </row>
    <row r="333" spans="3:3" x14ac:dyDescent="0.2">
      <c r="C333"/>
    </row>
    <row r="334" spans="3:3" x14ac:dyDescent="0.2">
      <c r="C334"/>
    </row>
    <row r="335" spans="3:3" x14ac:dyDescent="0.2">
      <c r="C335"/>
    </row>
    <row r="336" spans="3:3" x14ac:dyDescent="0.2">
      <c r="C336"/>
    </row>
    <row r="337" spans="3:3" x14ac:dyDescent="0.2">
      <c r="C337"/>
    </row>
    <row r="338" spans="3:3" x14ac:dyDescent="0.2">
      <c r="C338"/>
    </row>
    <row r="339" spans="3:3" x14ac:dyDescent="0.2">
      <c r="C339"/>
    </row>
    <row r="340" spans="3:3" x14ac:dyDescent="0.2">
      <c r="C340"/>
    </row>
    <row r="341" spans="3:3" x14ac:dyDescent="0.2">
      <c r="C341"/>
    </row>
    <row r="342" spans="3:3" x14ac:dyDescent="0.2">
      <c r="C342"/>
    </row>
    <row r="343" spans="3:3" x14ac:dyDescent="0.2">
      <c r="C343"/>
    </row>
    <row r="344" spans="3:3" x14ac:dyDescent="0.2">
      <c r="C344"/>
    </row>
    <row r="345" spans="3:3" x14ac:dyDescent="0.2">
      <c r="C345"/>
    </row>
    <row r="346" spans="3:3" x14ac:dyDescent="0.2">
      <c r="C346"/>
    </row>
    <row r="347" spans="3:3" x14ac:dyDescent="0.2">
      <c r="C347"/>
    </row>
    <row r="348" spans="3:3" x14ac:dyDescent="0.2">
      <c r="C348"/>
    </row>
    <row r="349" spans="3:3" x14ac:dyDescent="0.2">
      <c r="C349"/>
    </row>
    <row r="350" spans="3:3" x14ac:dyDescent="0.2">
      <c r="C350"/>
    </row>
    <row r="351" spans="3:3" x14ac:dyDescent="0.2">
      <c r="C351"/>
    </row>
    <row r="352" spans="3:3" x14ac:dyDescent="0.2">
      <c r="C352"/>
    </row>
    <row r="353" spans="3:3" x14ac:dyDescent="0.2">
      <c r="C353"/>
    </row>
    <row r="354" spans="3:3" x14ac:dyDescent="0.2">
      <c r="C354"/>
    </row>
    <row r="355" spans="3:3" x14ac:dyDescent="0.2">
      <c r="C355"/>
    </row>
    <row r="356" spans="3:3" x14ac:dyDescent="0.2">
      <c r="C356"/>
    </row>
    <row r="357" spans="3:3" x14ac:dyDescent="0.2">
      <c r="C357"/>
    </row>
    <row r="358" spans="3:3" x14ac:dyDescent="0.2">
      <c r="C358"/>
    </row>
    <row r="359" spans="3:3" x14ac:dyDescent="0.2">
      <c r="C359"/>
    </row>
    <row r="360" spans="3:3" x14ac:dyDescent="0.2">
      <c r="C360"/>
    </row>
    <row r="361" spans="3:3" x14ac:dyDescent="0.2">
      <c r="C361"/>
    </row>
    <row r="362" spans="3:3" x14ac:dyDescent="0.2">
      <c r="C362"/>
    </row>
    <row r="363" spans="3:3" x14ac:dyDescent="0.2">
      <c r="C363"/>
    </row>
    <row r="364" spans="3:3" x14ac:dyDescent="0.2">
      <c r="C364"/>
    </row>
    <row r="365" spans="3:3" x14ac:dyDescent="0.2">
      <c r="C365"/>
    </row>
    <row r="366" spans="3:3" x14ac:dyDescent="0.2">
      <c r="C366"/>
    </row>
    <row r="367" spans="3:3" x14ac:dyDescent="0.2">
      <c r="C367"/>
    </row>
    <row r="368" spans="3:3" x14ac:dyDescent="0.2">
      <c r="C368"/>
    </row>
    <row r="369" spans="3:3" x14ac:dyDescent="0.2">
      <c r="C369"/>
    </row>
    <row r="370" spans="3:3" x14ac:dyDescent="0.2">
      <c r="C370"/>
    </row>
    <row r="371" spans="3:3" x14ac:dyDescent="0.2">
      <c r="C371"/>
    </row>
    <row r="372" spans="3:3" x14ac:dyDescent="0.2">
      <c r="C372"/>
    </row>
    <row r="373" spans="3:3" x14ac:dyDescent="0.2">
      <c r="C373"/>
    </row>
    <row r="374" spans="3:3" x14ac:dyDescent="0.2">
      <c r="C374"/>
    </row>
    <row r="375" spans="3:3" x14ac:dyDescent="0.2">
      <c r="C375"/>
    </row>
    <row r="376" spans="3:3" x14ac:dyDescent="0.2">
      <c r="C376"/>
    </row>
    <row r="377" spans="3:3" x14ac:dyDescent="0.2">
      <c r="C377"/>
    </row>
    <row r="378" spans="3:3" x14ac:dyDescent="0.2">
      <c r="C378"/>
    </row>
    <row r="379" spans="3:3" x14ac:dyDescent="0.2">
      <c r="C379"/>
    </row>
    <row r="380" spans="3:3" x14ac:dyDescent="0.2">
      <c r="C380"/>
    </row>
    <row r="381" spans="3:3" x14ac:dyDescent="0.2">
      <c r="C381"/>
    </row>
    <row r="382" spans="3:3" x14ac:dyDescent="0.2">
      <c r="C382"/>
    </row>
    <row r="383" spans="3:3" x14ac:dyDescent="0.2">
      <c r="C383"/>
    </row>
    <row r="384" spans="3:3" x14ac:dyDescent="0.2">
      <c r="C384"/>
    </row>
    <row r="385" spans="3:3" x14ac:dyDescent="0.2">
      <c r="C385"/>
    </row>
    <row r="386" spans="3:3" x14ac:dyDescent="0.2">
      <c r="C386"/>
    </row>
    <row r="387" spans="3:3" x14ac:dyDescent="0.2">
      <c r="C387"/>
    </row>
    <row r="388" spans="3:3" x14ac:dyDescent="0.2">
      <c r="C388"/>
    </row>
    <row r="389" spans="3:3" x14ac:dyDescent="0.2">
      <c r="C389"/>
    </row>
    <row r="390" spans="3:3" x14ac:dyDescent="0.2">
      <c r="C390"/>
    </row>
    <row r="391" spans="3:3" x14ac:dyDescent="0.2">
      <c r="C391"/>
    </row>
    <row r="392" spans="3:3" x14ac:dyDescent="0.2">
      <c r="C392"/>
    </row>
    <row r="393" spans="3:3" x14ac:dyDescent="0.2">
      <c r="C393"/>
    </row>
    <row r="394" spans="3:3" x14ac:dyDescent="0.2">
      <c r="C394"/>
    </row>
    <row r="395" spans="3:3" x14ac:dyDescent="0.2">
      <c r="C395"/>
    </row>
    <row r="396" spans="3:3" x14ac:dyDescent="0.2">
      <c r="C396"/>
    </row>
    <row r="397" spans="3:3" x14ac:dyDescent="0.2">
      <c r="C397"/>
    </row>
    <row r="398" spans="3:3" x14ac:dyDescent="0.2">
      <c r="C398"/>
    </row>
    <row r="399" spans="3:3" x14ac:dyDescent="0.2">
      <c r="C399"/>
    </row>
    <row r="400" spans="3:3" x14ac:dyDescent="0.2">
      <c r="C400"/>
    </row>
    <row r="401" spans="3:3" x14ac:dyDescent="0.2">
      <c r="C401"/>
    </row>
    <row r="402" spans="3:3" x14ac:dyDescent="0.2">
      <c r="C402"/>
    </row>
    <row r="403" spans="3:3" x14ac:dyDescent="0.2">
      <c r="C403"/>
    </row>
    <row r="404" spans="3:3" x14ac:dyDescent="0.2">
      <c r="C404"/>
    </row>
    <row r="405" spans="3:3" x14ac:dyDescent="0.2">
      <c r="C405"/>
    </row>
    <row r="406" spans="3:3" x14ac:dyDescent="0.2">
      <c r="C406"/>
    </row>
    <row r="407" spans="3:3" x14ac:dyDescent="0.2">
      <c r="C407"/>
    </row>
    <row r="408" spans="3:3" x14ac:dyDescent="0.2">
      <c r="C408"/>
    </row>
    <row r="409" spans="3:3" x14ac:dyDescent="0.2">
      <c r="C409"/>
    </row>
    <row r="410" spans="3:3" x14ac:dyDescent="0.2">
      <c r="C410"/>
    </row>
    <row r="411" spans="3:3" x14ac:dyDescent="0.2">
      <c r="C411"/>
    </row>
    <row r="412" spans="3:3" x14ac:dyDescent="0.2">
      <c r="C412"/>
    </row>
    <row r="413" spans="3:3" x14ac:dyDescent="0.2">
      <c r="C413"/>
    </row>
    <row r="414" spans="3:3" x14ac:dyDescent="0.2">
      <c r="C414"/>
    </row>
    <row r="415" spans="3:3" x14ac:dyDescent="0.2">
      <c r="C415"/>
    </row>
    <row r="416" spans="3:3" x14ac:dyDescent="0.2">
      <c r="C416"/>
    </row>
    <row r="417" spans="3:3" x14ac:dyDescent="0.2">
      <c r="C417"/>
    </row>
    <row r="418" spans="3:3" x14ac:dyDescent="0.2">
      <c r="C418"/>
    </row>
    <row r="419" spans="3:3" x14ac:dyDescent="0.2">
      <c r="C419"/>
    </row>
    <row r="420" spans="3:3" x14ac:dyDescent="0.2">
      <c r="C420"/>
    </row>
    <row r="421" spans="3:3" x14ac:dyDescent="0.2">
      <c r="C421"/>
    </row>
    <row r="422" spans="3:3" x14ac:dyDescent="0.2">
      <c r="C422"/>
    </row>
    <row r="423" spans="3:3" x14ac:dyDescent="0.2">
      <c r="C423"/>
    </row>
    <row r="424" spans="3:3" x14ac:dyDescent="0.2">
      <c r="C424"/>
    </row>
    <row r="425" spans="3:3" x14ac:dyDescent="0.2">
      <c r="C425"/>
    </row>
    <row r="426" spans="3:3" x14ac:dyDescent="0.2">
      <c r="C426"/>
    </row>
    <row r="427" spans="3:3" x14ac:dyDescent="0.2">
      <c r="C427"/>
    </row>
    <row r="428" spans="3:3" x14ac:dyDescent="0.2">
      <c r="C428"/>
    </row>
    <row r="429" spans="3:3" x14ac:dyDescent="0.2">
      <c r="C429"/>
    </row>
    <row r="430" spans="3:3" x14ac:dyDescent="0.2">
      <c r="C430"/>
    </row>
    <row r="431" spans="3:3" x14ac:dyDescent="0.2">
      <c r="C431"/>
    </row>
    <row r="432" spans="3:3" x14ac:dyDescent="0.2">
      <c r="C432"/>
    </row>
    <row r="433" spans="3:3" x14ac:dyDescent="0.2">
      <c r="C433"/>
    </row>
    <row r="434" spans="3:3" x14ac:dyDescent="0.2">
      <c r="C434"/>
    </row>
    <row r="435" spans="3:3" x14ac:dyDescent="0.2">
      <c r="C435"/>
    </row>
    <row r="436" spans="3:3" x14ac:dyDescent="0.2">
      <c r="C436"/>
    </row>
    <row r="437" spans="3:3" x14ac:dyDescent="0.2">
      <c r="C437"/>
    </row>
    <row r="438" spans="3:3" x14ac:dyDescent="0.2">
      <c r="C438"/>
    </row>
    <row r="439" spans="3:3" x14ac:dyDescent="0.2">
      <c r="C439"/>
    </row>
    <row r="440" spans="3:3" x14ac:dyDescent="0.2">
      <c r="C440"/>
    </row>
    <row r="441" spans="3:3" x14ac:dyDescent="0.2">
      <c r="C441"/>
    </row>
    <row r="442" spans="3:3" x14ac:dyDescent="0.2">
      <c r="C442"/>
    </row>
    <row r="443" spans="3:3" x14ac:dyDescent="0.2">
      <c r="C443"/>
    </row>
    <row r="444" spans="3:3" x14ac:dyDescent="0.2">
      <c r="C444"/>
    </row>
    <row r="445" spans="3:3" x14ac:dyDescent="0.2">
      <c r="C445"/>
    </row>
    <row r="446" spans="3:3" x14ac:dyDescent="0.2">
      <c r="C446"/>
    </row>
    <row r="447" spans="3:3" x14ac:dyDescent="0.2">
      <c r="C447"/>
    </row>
    <row r="448" spans="3:3" x14ac:dyDescent="0.2">
      <c r="C448"/>
    </row>
    <row r="449" spans="3:3" x14ac:dyDescent="0.2">
      <c r="C449"/>
    </row>
    <row r="450" spans="3:3" x14ac:dyDescent="0.2">
      <c r="C450"/>
    </row>
    <row r="451" spans="3:3" x14ac:dyDescent="0.2">
      <c r="C451"/>
    </row>
    <row r="452" spans="3:3" x14ac:dyDescent="0.2">
      <c r="C452"/>
    </row>
    <row r="453" spans="3:3" x14ac:dyDescent="0.2">
      <c r="C453"/>
    </row>
    <row r="454" spans="3:3" x14ac:dyDescent="0.2">
      <c r="C454"/>
    </row>
    <row r="455" spans="3:3" x14ac:dyDescent="0.2">
      <c r="C455"/>
    </row>
    <row r="456" spans="3:3" x14ac:dyDescent="0.2">
      <c r="C456"/>
    </row>
    <row r="457" spans="3:3" x14ac:dyDescent="0.2">
      <c r="C457"/>
    </row>
    <row r="458" spans="3:3" x14ac:dyDescent="0.2">
      <c r="C458"/>
    </row>
    <row r="459" spans="3:3" x14ac:dyDescent="0.2">
      <c r="C459"/>
    </row>
    <row r="460" spans="3:3" x14ac:dyDescent="0.2">
      <c r="C460"/>
    </row>
    <row r="461" spans="3:3" x14ac:dyDescent="0.2">
      <c r="C461"/>
    </row>
    <row r="462" spans="3:3" x14ac:dyDescent="0.2">
      <c r="C462"/>
    </row>
    <row r="463" spans="3:3" x14ac:dyDescent="0.2">
      <c r="C463"/>
    </row>
    <row r="464" spans="3:3" x14ac:dyDescent="0.2">
      <c r="C464"/>
    </row>
    <row r="465" spans="3:3" x14ac:dyDescent="0.2">
      <c r="C465"/>
    </row>
    <row r="466" spans="3:3" x14ac:dyDescent="0.2">
      <c r="C466"/>
    </row>
    <row r="467" spans="3:3" x14ac:dyDescent="0.2">
      <c r="C467"/>
    </row>
    <row r="468" spans="3:3" x14ac:dyDescent="0.2">
      <c r="C468"/>
    </row>
    <row r="469" spans="3:3" x14ac:dyDescent="0.2">
      <c r="C469"/>
    </row>
    <row r="470" spans="3:3" x14ac:dyDescent="0.2">
      <c r="C470"/>
    </row>
    <row r="471" spans="3:3" x14ac:dyDescent="0.2">
      <c r="C471"/>
    </row>
    <row r="472" spans="3:3" x14ac:dyDescent="0.2">
      <c r="C472"/>
    </row>
    <row r="473" spans="3:3" x14ac:dyDescent="0.2">
      <c r="C473"/>
    </row>
    <row r="474" spans="3:3" x14ac:dyDescent="0.2">
      <c r="C474"/>
    </row>
    <row r="475" spans="3:3" x14ac:dyDescent="0.2">
      <c r="C475"/>
    </row>
    <row r="476" spans="3:3" x14ac:dyDescent="0.2">
      <c r="C476"/>
    </row>
    <row r="477" spans="3:3" x14ac:dyDescent="0.2">
      <c r="C477"/>
    </row>
    <row r="478" spans="3:3" x14ac:dyDescent="0.2">
      <c r="C478"/>
    </row>
    <row r="479" spans="3:3" x14ac:dyDescent="0.2">
      <c r="C479"/>
    </row>
    <row r="480" spans="3:3" x14ac:dyDescent="0.2">
      <c r="C480"/>
    </row>
    <row r="481" spans="3:3" x14ac:dyDescent="0.2">
      <c r="C481"/>
    </row>
    <row r="482" spans="3:3" x14ac:dyDescent="0.2">
      <c r="C482"/>
    </row>
    <row r="483" spans="3:3" x14ac:dyDescent="0.2">
      <c r="C483"/>
    </row>
    <row r="484" spans="3:3" x14ac:dyDescent="0.2">
      <c r="C484"/>
    </row>
    <row r="485" spans="3:3" x14ac:dyDescent="0.2">
      <c r="C485"/>
    </row>
    <row r="486" spans="3:3" x14ac:dyDescent="0.2">
      <c r="C486"/>
    </row>
    <row r="487" spans="3:3" x14ac:dyDescent="0.2">
      <c r="C487"/>
    </row>
    <row r="488" spans="3:3" x14ac:dyDescent="0.2">
      <c r="C488"/>
    </row>
    <row r="489" spans="3:3" x14ac:dyDescent="0.2">
      <c r="C489"/>
    </row>
    <row r="490" spans="3:3" x14ac:dyDescent="0.2">
      <c r="C490"/>
    </row>
    <row r="491" spans="3:3" x14ac:dyDescent="0.2">
      <c r="C491"/>
    </row>
    <row r="492" spans="3:3" x14ac:dyDescent="0.2">
      <c r="C492"/>
    </row>
    <row r="493" spans="3:3" x14ac:dyDescent="0.2">
      <c r="C493"/>
    </row>
    <row r="494" spans="3:3" x14ac:dyDescent="0.2">
      <c r="C494"/>
    </row>
    <row r="495" spans="3:3" x14ac:dyDescent="0.2">
      <c r="C495"/>
    </row>
    <row r="496" spans="3:3" x14ac:dyDescent="0.2">
      <c r="C496"/>
    </row>
    <row r="497" spans="3:3" x14ac:dyDescent="0.2">
      <c r="C497"/>
    </row>
    <row r="498" spans="3:3" x14ac:dyDescent="0.2">
      <c r="C498"/>
    </row>
    <row r="499" spans="3:3" x14ac:dyDescent="0.2">
      <c r="C499"/>
    </row>
    <row r="500" spans="3:3" x14ac:dyDescent="0.2">
      <c r="C500"/>
    </row>
    <row r="501" spans="3:3" x14ac:dyDescent="0.2">
      <c r="C501"/>
    </row>
    <row r="502" spans="3:3" x14ac:dyDescent="0.2">
      <c r="C502"/>
    </row>
    <row r="503" spans="3:3" x14ac:dyDescent="0.2">
      <c r="C503"/>
    </row>
    <row r="504" spans="3:3" x14ac:dyDescent="0.2">
      <c r="C504"/>
    </row>
    <row r="505" spans="3:3" x14ac:dyDescent="0.2">
      <c r="C505"/>
    </row>
    <row r="506" spans="3:3" x14ac:dyDescent="0.2">
      <c r="C506"/>
    </row>
    <row r="507" spans="3:3" x14ac:dyDescent="0.2">
      <c r="C507"/>
    </row>
    <row r="508" spans="3:3" x14ac:dyDescent="0.2">
      <c r="C508"/>
    </row>
    <row r="509" spans="3:3" x14ac:dyDescent="0.2">
      <c r="C509"/>
    </row>
    <row r="510" spans="3:3" x14ac:dyDescent="0.2">
      <c r="C510"/>
    </row>
    <row r="511" spans="3:3" x14ac:dyDescent="0.2">
      <c r="C511"/>
    </row>
    <row r="512" spans="3:3" x14ac:dyDescent="0.2">
      <c r="C512"/>
    </row>
    <row r="513" spans="3:3" x14ac:dyDescent="0.2">
      <c r="C513"/>
    </row>
    <row r="514" spans="3:3" x14ac:dyDescent="0.2">
      <c r="C514"/>
    </row>
    <row r="515" spans="3:3" x14ac:dyDescent="0.2">
      <c r="C515"/>
    </row>
    <row r="516" spans="3:3" x14ac:dyDescent="0.2">
      <c r="C516"/>
    </row>
    <row r="517" spans="3:3" x14ac:dyDescent="0.2">
      <c r="C517"/>
    </row>
    <row r="518" spans="3:3" x14ac:dyDescent="0.2">
      <c r="C518"/>
    </row>
    <row r="519" spans="3:3" x14ac:dyDescent="0.2">
      <c r="C519"/>
    </row>
    <row r="520" spans="3:3" x14ac:dyDescent="0.2">
      <c r="C520"/>
    </row>
    <row r="521" spans="3:3" x14ac:dyDescent="0.2">
      <c r="C521"/>
    </row>
    <row r="522" spans="3:3" x14ac:dyDescent="0.2">
      <c r="C522"/>
    </row>
    <row r="523" spans="3:3" x14ac:dyDescent="0.2">
      <c r="C523"/>
    </row>
    <row r="524" spans="3:3" x14ac:dyDescent="0.2">
      <c r="C524"/>
    </row>
    <row r="525" spans="3:3" x14ac:dyDescent="0.2">
      <c r="C525"/>
    </row>
    <row r="526" spans="3:3" x14ac:dyDescent="0.2">
      <c r="C526"/>
    </row>
    <row r="527" spans="3:3" x14ac:dyDescent="0.2">
      <c r="C527"/>
    </row>
    <row r="528" spans="3:3" x14ac:dyDescent="0.2">
      <c r="C528"/>
    </row>
    <row r="529" spans="3:3" x14ac:dyDescent="0.2">
      <c r="C529"/>
    </row>
    <row r="530" spans="3:3" x14ac:dyDescent="0.2">
      <c r="C530"/>
    </row>
    <row r="531" spans="3:3" x14ac:dyDescent="0.2">
      <c r="C531"/>
    </row>
    <row r="532" spans="3:3" x14ac:dyDescent="0.2">
      <c r="C532"/>
    </row>
    <row r="533" spans="3:3" x14ac:dyDescent="0.2">
      <c r="C533"/>
    </row>
    <row r="534" spans="3:3" x14ac:dyDescent="0.2">
      <c r="C534"/>
    </row>
    <row r="535" spans="3:3" x14ac:dyDescent="0.2">
      <c r="C535"/>
    </row>
    <row r="536" spans="3:3" x14ac:dyDescent="0.2">
      <c r="C536"/>
    </row>
    <row r="537" spans="3:3" x14ac:dyDescent="0.2">
      <c r="C537"/>
    </row>
    <row r="538" spans="3:3" x14ac:dyDescent="0.2">
      <c r="C538"/>
    </row>
    <row r="539" spans="3:3" x14ac:dyDescent="0.2">
      <c r="C539"/>
    </row>
    <row r="540" spans="3:3" x14ac:dyDescent="0.2">
      <c r="C540"/>
    </row>
    <row r="541" spans="3:3" x14ac:dyDescent="0.2">
      <c r="C541"/>
    </row>
    <row r="542" spans="3:3" x14ac:dyDescent="0.2">
      <c r="C542"/>
    </row>
    <row r="543" spans="3:3" x14ac:dyDescent="0.2">
      <c r="C543"/>
    </row>
    <row r="544" spans="3:3" x14ac:dyDescent="0.2">
      <c r="C544"/>
    </row>
    <row r="545" spans="3:3" x14ac:dyDescent="0.2">
      <c r="C545"/>
    </row>
    <row r="546" spans="3:3" x14ac:dyDescent="0.2">
      <c r="C546"/>
    </row>
    <row r="547" spans="3:3" x14ac:dyDescent="0.2">
      <c r="C547"/>
    </row>
    <row r="548" spans="3:3" x14ac:dyDescent="0.2">
      <c r="C548"/>
    </row>
    <row r="549" spans="3:3" x14ac:dyDescent="0.2">
      <c r="C549"/>
    </row>
    <row r="550" spans="3:3" x14ac:dyDescent="0.2">
      <c r="C550"/>
    </row>
    <row r="551" spans="3:3" x14ac:dyDescent="0.2">
      <c r="C551"/>
    </row>
    <row r="552" spans="3:3" x14ac:dyDescent="0.2">
      <c r="C552"/>
    </row>
    <row r="553" spans="3:3" x14ac:dyDescent="0.2">
      <c r="C553"/>
    </row>
    <row r="554" spans="3:3" x14ac:dyDescent="0.2">
      <c r="C554"/>
    </row>
    <row r="555" spans="3:3" x14ac:dyDescent="0.2">
      <c r="C555"/>
    </row>
    <row r="556" spans="3:3" x14ac:dyDescent="0.2">
      <c r="C556"/>
    </row>
    <row r="557" spans="3:3" x14ac:dyDescent="0.2">
      <c r="C557"/>
    </row>
    <row r="558" spans="3:3" x14ac:dyDescent="0.2">
      <c r="C558"/>
    </row>
    <row r="559" spans="3:3" x14ac:dyDescent="0.2">
      <c r="C559"/>
    </row>
    <row r="560" spans="3:3" x14ac:dyDescent="0.2">
      <c r="C560"/>
    </row>
    <row r="561" spans="3:3" x14ac:dyDescent="0.2">
      <c r="C561"/>
    </row>
    <row r="562" spans="3:3" x14ac:dyDescent="0.2">
      <c r="C562"/>
    </row>
    <row r="563" spans="3:3" x14ac:dyDescent="0.2">
      <c r="C563"/>
    </row>
    <row r="564" spans="3:3" x14ac:dyDescent="0.2">
      <c r="C564"/>
    </row>
    <row r="565" spans="3:3" x14ac:dyDescent="0.2">
      <c r="C565"/>
    </row>
    <row r="566" spans="3:3" x14ac:dyDescent="0.2">
      <c r="C566"/>
    </row>
    <row r="567" spans="3:3" x14ac:dyDescent="0.2">
      <c r="C567"/>
    </row>
    <row r="568" spans="3:3" x14ac:dyDescent="0.2">
      <c r="C568"/>
    </row>
    <row r="569" spans="3:3" x14ac:dyDescent="0.2">
      <c r="C569"/>
    </row>
    <row r="570" spans="3:3" x14ac:dyDescent="0.2">
      <c r="C570"/>
    </row>
    <row r="571" spans="3:3" x14ac:dyDescent="0.2">
      <c r="C571"/>
    </row>
    <row r="572" spans="3:3" x14ac:dyDescent="0.2">
      <c r="C572"/>
    </row>
    <row r="573" spans="3:3" x14ac:dyDescent="0.2">
      <c r="C573"/>
    </row>
    <row r="574" spans="3:3" x14ac:dyDescent="0.2">
      <c r="C574"/>
    </row>
    <row r="575" spans="3:3" x14ac:dyDescent="0.2">
      <c r="C575"/>
    </row>
    <row r="576" spans="3:3" x14ac:dyDescent="0.2">
      <c r="C576"/>
    </row>
    <row r="577" spans="3:3" x14ac:dyDescent="0.2">
      <c r="C577"/>
    </row>
    <row r="578" spans="3:3" x14ac:dyDescent="0.2">
      <c r="C578"/>
    </row>
    <row r="579" spans="3:3" x14ac:dyDescent="0.2">
      <c r="C579"/>
    </row>
    <row r="580" spans="3:3" x14ac:dyDescent="0.2">
      <c r="C580"/>
    </row>
    <row r="581" spans="3:3" x14ac:dyDescent="0.2">
      <c r="C581"/>
    </row>
    <row r="582" spans="3:3" x14ac:dyDescent="0.2">
      <c r="C582"/>
    </row>
    <row r="583" spans="3:3" x14ac:dyDescent="0.2">
      <c r="C583"/>
    </row>
    <row r="584" spans="3:3" x14ac:dyDescent="0.2">
      <c r="C584"/>
    </row>
    <row r="585" spans="3:3" x14ac:dyDescent="0.2">
      <c r="C585"/>
    </row>
    <row r="586" spans="3:3" x14ac:dyDescent="0.2">
      <c r="C586"/>
    </row>
    <row r="587" spans="3:3" x14ac:dyDescent="0.2">
      <c r="C587"/>
    </row>
    <row r="588" spans="3:3" x14ac:dyDescent="0.2">
      <c r="C588"/>
    </row>
    <row r="589" spans="3:3" x14ac:dyDescent="0.2">
      <c r="C589"/>
    </row>
    <row r="590" spans="3:3" x14ac:dyDescent="0.2">
      <c r="C590"/>
    </row>
    <row r="591" spans="3:3" x14ac:dyDescent="0.2">
      <c r="C591"/>
    </row>
    <row r="592" spans="3:3" x14ac:dyDescent="0.2">
      <c r="C592"/>
    </row>
    <row r="593" spans="3:3" x14ac:dyDescent="0.2">
      <c r="C593"/>
    </row>
    <row r="594" spans="3:3" x14ac:dyDescent="0.2">
      <c r="C594"/>
    </row>
    <row r="595" spans="3:3" x14ac:dyDescent="0.2">
      <c r="C595"/>
    </row>
    <row r="596" spans="3:3" x14ac:dyDescent="0.2">
      <c r="C596"/>
    </row>
    <row r="597" spans="3:3" x14ac:dyDescent="0.2">
      <c r="C597"/>
    </row>
    <row r="598" spans="3:3" x14ac:dyDescent="0.2">
      <c r="C598"/>
    </row>
    <row r="599" spans="3:3" x14ac:dyDescent="0.2">
      <c r="C599"/>
    </row>
    <row r="600" spans="3:3" x14ac:dyDescent="0.2">
      <c r="C600"/>
    </row>
    <row r="601" spans="3:3" x14ac:dyDescent="0.2">
      <c r="C601"/>
    </row>
    <row r="602" spans="3:3" x14ac:dyDescent="0.2">
      <c r="C602"/>
    </row>
    <row r="603" spans="3:3" x14ac:dyDescent="0.2">
      <c r="C603"/>
    </row>
    <row r="604" spans="3:3" x14ac:dyDescent="0.2">
      <c r="C604"/>
    </row>
    <row r="605" spans="3:3" x14ac:dyDescent="0.2">
      <c r="C605"/>
    </row>
    <row r="606" spans="3:3" x14ac:dyDescent="0.2">
      <c r="C606"/>
    </row>
    <row r="607" spans="3:3" x14ac:dyDescent="0.2">
      <c r="C607"/>
    </row>
    <row r="608" spans="3:3" x14ac:dyDescent="0.2">
      <c r="C608"/>
    </row>
    <row r="609" spans="3:3" x14ac:dyDescent="0.2">
      <c r="C609"/>
    </row>
    <row r="610" spans="3:3" x14ac:dyDescent="0.2">
      <c r="C610"/>
    </row>
    <row r="611" spans="3:3" x14ac:dyDescent="0.2">
      <c r="C611"/>
    </row>
    <row r="612" spans="3:3" x14ac:dyDescent="0.2">
      <c r="C612"/>
    </row>
    <row r="613" spans="3:3" x14ac:dyDescent="0.2">
      <c r="C613"/>
    </row>
    <row r="614" spans="3:3" x14ac:dyDescent="0.2">
      <c r="C614"/>
    </row>
    <row r="615" spans="3:3" x14ac:dyDescent="0.2">
      <c r="C615"/>
    </row>
    <row r="616" spans="3:3" x14ac:dyDescent="0.2">
      <c r="C616"/>
    </row>
    <row r="617" spans="3:3" x14ac:dyDescent="0.2">
      <c r="C617"/>
    </row>
    <row r="618" spans="3:3" x14ac:dyDescent="0.2">
      <c r="C618"/>
    </row>
    <row r="619" spans="3:3" x14ac:dyDescent="0.2">
      <c r="C619"/>
    </row>
    <row r="620" spans="3:3" x14ac:dyDescent="0.2">
      <c r="C620"/>
    </row>
    <row r="621" spans="3:3" x14ac:dyDescent="0.2">
      <c r="C621"/>
    </row>
    <row r="622" spans="3:3" x14ac:dyDescent="0.2">
      <c r="C622"/>
    </row>
    <row r="623" spans="3:3" x14ac:dyDescent="0.2">
      <c r="C623"/>
    </row>
    <row r="624" spans="3:3" x14ac:dyDescent="0.2">
      <c r="C624"/>
    </row>
    <row r="625" spans="3:3" x14ac:dyDescent="0.2">
      <c r="C625"/>
    </row>
    <row r="626" spans="3:3" x14ac:dyDescent="0.2">
      <c r="C626"/>
    </row>
    <row r="627" spans="3:3" x14ac:dyDescent="0.2">
      <c r="C627"/>
    </row>
    <row r="628" spans="3:3" x14ac:dyDescent="0.2">
      <c r="C628"/>
    </row>
    <row r="629" spans="3:3" x14ac:dyDescent="0.2">
      <c r="C629"/>
    </row>
    <row r="630" spans="3:3" x14ac:dyDescent="0.2">
      <c r="C630"/>
    </row>
    <row r="631" spans="3:3" x14ac:dyDescent="0.2">
      <c r="C631"/>
    </row>
    <row r="632" spans="3:3" x14ac:dyDescent="0.2">
      <c r="C632"/>
    </row>
    <row r="633" spans="3:3" x14ac:dyDescent="0.2">
      <c r="C633"/>
    </row>
    <row r="634" spans="3:3" x14ac:dyDescent="0.2">
      <c r="C634"/>
    </row>
    <row r="635" spans="3:3" x14ac:dyDescent="0.2">
      <c r="C635"/>
    </row>
    <row r="636" spans="3:3" x14ac:dyDescent="0.2">
      <c r="C636"/>
    </row>
    <row r="637" spans="3:3" x14ac:dyDescent="0.2">
      <c r="C637"/>
    </row>
    <row r="638" spans="3:3" x14ac:dyDescent="0.2">
      <c r="C638"/>
    </row>
    <row r="639" spans="3:3" x14ac:dyDescent="0.2">
      <c r="C639"/>
    </row>
    <row r="640" spans="3:3" x14ac:dyDescent="0.2">
      <c r="C640"/>
    </row>
    <row r="641" spans="3:3" x14ac:dyDescent="0.2">
      <c r="C641"/>
    </row>
    <row r="642" spans="3:3" x14ac:dyDescent="0.2">
      <c r="C642"/>
    </row>
    <row r="643" spans="3:3" x14ac:dyDescent="0.2">
      <c r="C643"/>
    </row>
    <row r="644" spans="3:3" x14ac:dyDescent="0.2">
      <c r="C644"/>
    </row>
    <row r="645" spans="3:3" x14ac:dyDescent="0.2">
      <c r="C645"/>
    </row>
    <row r="646" spans="3:3" x14ac:dyDescent="0.2">
      <c r="C646"/>
    </row>
    <row r="647" spans="3:3" x14ac:dyDescent="0.2">
      <c r="C647"/>
    </row>
    <row r="648" spans="3:3" x14ac:dyDescent="0.2">
      <c r="C648"/>
    </row>
    <row r="649" spans="3:3" x14ac:dyDescent="0.2">
      <c r="C649"/>
    </row>
    <row r="650" spans="3:3" x14ac:dyDescent="0.2">
      <c r="C650"/>
    </row>
    <row r="651" spans="3:3" x14ac:dyDescent="0.2">
      <c r="C651"/>
    </row>
    <row r="652" spans="3:3" x14ac:dyDescent="0.2">
      <c r="C652"/>
    </row>
    <row r="653" spans="3:3" x14ac:dyDescent="0.2">
      <c r="C653"/>
    </row>
    <row r="654" spans="3:3" x14ac:dyDescent="0.2">
      <c r="C654"/>
    </row>
    <row r="655" spans="3:3" x14ac:dyDescent="0.2">
      <c r="C655"/>
    </row>
    <row r="656" spans="3:3" x14ac:dyDescent="0.2">
      <c r="C656"/>
    </row>
    <row r="657" spans="3:3" x14ac:dyDescent="0.2">
      <c r="C657"/>
    </row>
    <row r="658" spans="3:3" x14ac:dyDescent="0.2">
      <c r="C658"/>
    </row>
    <row r="659" spans="3:3" x14ac:dyDescent="0.2">
      <c r="C659"/>
    </row>
    <row r="660" spans="3:3" x14ac:dyDescent="0.2">
      <c r="C660"/>
    </row>
    <row r="661" spans="3:3" x14ac:dyDescent="0.2">
      <c r="C661"/>
    </row>
    <row r="662" spans="3:3" x14ac:dyDescent="0.2">
      <c r="C662"/>
    </row>
    <row r="663" spans="3:3" x14ac:dyDescent="0.2">
      <c r="C663"/>
    </row>
    <row r="664" spans="3:3" x14ac:dyDescent="0.2">
      <c r="C664"/>
    </row>
    <row r="665" spans="3:3" x14ac:dyDescent="0.2">
      <c r="C665"/>
    </row>
    <row r="666" spans="3:3" x14ac:dyDescent="0.2">
      <c r="C666"/>
    </row>
    <row r="667" spans="3:3" x14ac:dyDescent="0.2">
      <c r="C667"/>
    </row>
    <row r="668" spans="3:3" x14ac:dyDescent="0.2">
      <c r="C668"/>
    </row>
    <row r="669" spans="3:3" x14ac:dyDescent="0.2">
      <c r="C669"/>
    </row>
    <row r="670" spans="3:3" x14ac:dyDescent="0.2">
      <c r="C670"/>
    </row>
    <row r="671" spans="3:3" x14ac:dyDescent="0.2">
      <c r="C671"/>
    </row>
    <row r="672" spans="3:3" x14ac:dyDescent="0.2">
      <c r="C672"/>
    </row>
    <row r="673" spans="3:3" x14ac:dyDescent="0.2">
      <c r="C673"/>
    </row>
    <row r="674" spans="3:3" x14ac:dyDescent="0.2">
      <c r="C674"/>
    </row>
    <row r="675" spans="3:3" x14ac:dyDescent="0.2">
      <c r="C675"/>
    </row>
    <row r="676" spans="3:3" x14ac:dyDescent="0.2">
      <c r="C676"/>
    </row>
    <row r="677" spans="3:3" x14ac:dyDescent="0.2">
      <c r="C677"/>
    </row>
    <row r="678" spans="3:3" x14ac:dyDescent="0.2">
      <c r="C678"/>
    </row>
    <row r="679" spans="3:3" x14ac:dyDescent="0.2">
      <c r="C679"/>
    </row>
    <row r="680" spans="3:3" x14ac:dyDescent="0.2">
      <c r="C680"/>
    </row>
    <row r="681" spans="3:3" x14ac:dyDescent="0.2">
      <c r="C681"/>
    </row>
    <row r="682" spans="3:3" x14ac:dyDescent="0.2">
      <c r="C682"/>
    </row>
    <row r="683" spans="3:3" x14ac:dyDescent="0.2">
      <c r="C683"/>
    </row>
    <row r="684" spans="3:3" x14ac:dyDescent="0.2">
      <c r="C684"/>
    </row>
    <row r="685" spans="3:3" x14ac:dyDescent="0.2">
      <c r="C685"/>
    </row>
    <row r="686" spans="3:3" x14ac:dyDescent="0.2">
      <c r="C686"/>
    </row>
    <row r="687" spans="3:3" x14ac:dyDescent="0.2">
      <c r="C687"/>
    </row>
    <row r="688" spans="3:3" x14ac:dyDescent="0.2">
      <c r="C688"/>
    </row>
    <row r="689" spans="3:3" x14ac:dyDescent="0.2">
      <c r="C689"/>
    </row>
    <row r="690" spans="3:3" x14ac:dyDescent="0.2">
      <c r="C690"/>
    </row>
    <row r="691" spans="3:3" x14ac:dyDescent="0.2">
      <c r="C691"/>
    </row>
    <row r="692" spans="3:3" x14ac:dyDescent="0.2">
      <c r="C692"/>
    </row>
    <row r="693" spans="3:3" x14ac:dyDescent="0.2">
      <c r="C693"/>
    </row>
    <row r="694" spans="3:3" x14ac:dyDescent="0.2">
      <c r="C694"/>
    </row>
    <row r="695" spans="3:3" x14ac:dyDescent="0.2">
      <c r="C695"/>
    </row>
    <row r="696" spans="3:3" x14ac:dyDescent="0.2">
      <c r="C696"/>
    </row>
    <row r="697" spans="3:3" x14ac:dyDescent="0.2">
      <c r="C697"/>
    </row>
    <row r="698" spans="3:3" x14ac:dyDescent="0.2">
      <c r="C698"/>
    </row>
    <row r="699" spans="3:3" x14ac:dyDescent="0.2">
      <c r="C699"/>
    </row>
    <row r="700" spans="3:3" x14ac:dyDescent="0.2">
      <c r="C700"/>
    </row>
    <row r="701" spans="3:3" x14ac:dyDescent="0.2">
      <c r="C701"/>
    </row>
    <row r="702" spans="3:3" x14ac:dyDescent="0.2">
      <c r="C702"/>
    </row>
    <row r="703" spans="3:3" x14ac:dyDescent="0.2">
      <c r="C703"/>
    </row>
    <row r="704" spans="3:3" x14ac:dyDescent="0.2">
      <c r="C704"/>
    </row>
    <row r="705" spans="3:3" x14ac:dyDescent="0.2">
      <c r="C705"/>
    </row>
    <row r="706" spans="3:3" x14ac:dyDescent="0.2">
      <c r="C706"/>
    </row>
    <row r="707" spans="3:3" x14ac:dyDescent="0.2">
      <c r="C707"/>
    </row>
    <row r="708" spans="3:3" x14ac:dyDescent="0.2">
      <c r="C708"/>
    </row>
    <row r="709" spans="3:3" x14ac:dyDescent="0.2">
      <c r="C709"/>
    </row>
    <row r="710" spans="3:3" x14ac:dyDescent="0.2">
      <c r="C710"/>
    </row>
    <row r="711" spans="3:3" x14ac:dyDescent="0.2">
      <c r="C711"/>
    </row>
    <row r="712" spans="3:3" x14ac:dyDescent="0.2">
      <c r="C712"/>
    </row>
    <row r="713" spans="3:3" x14ac:dyDescent="0.2">
      <c r="C713"/>
    </row>
    <row r="714" spans="3:3" x14ac:dyDescent="0.2">
      <c r="C714"/>
    </row>
    <row r="715" spans="3:3" x14ac:dyDescent="0.2">
      <c r="C715"/>
    </row>
    <row r="716" spans="3:3" x14ac:dyDescent="0.2">
      <c r="C716"/>
    </row>
    <row r="717" spans="3:3" x14ac:dyDescent="0.2">
      <c r="C717"/>
    </row>
    <row r="718" spans="3:3" x14ac:dyDescent="0.2">
      <c r="C718"/>
    </row>
    <row r="719" spans="3:3" x14ac:dyDescent="0.2">
      <c r="C719"/>
    </row>
    <row r="720" spans="3:3" x14ac:dyDescent="0.2">
      <c r="C720"/>
    </row>
    <row r="721" spans="3:3" x14ac:dyDescent="0.2">
      <c r="C721"/>
    </row>
    <row r="722" spans="3:3" x14ac:dyDescent="0.2">
      <c r="C722"/>
    </row>
    <row r="723" spans="3:3" x14ac:dyDescent="0.2">
      <c r="C723"/>
    </row>
    <row r="724" spans="3:3" x14ac:dyDescent="0.2">
      <c r="C724"/>
    </row>
    <row r="725" spans="3:3" x14ac:dyDescent="0.2">
      <c r="C725"/>
    </row>
    <row r="726" spans="3:3" x14ac:dyDescent="0.2">
      <c r="C726"/>
    </row>
    <row r="727" spans="3:3" x14ac:dyDescent="0.2">
      <c r="C727"/>
    </row>
    <row r="728" spans="3:3" x14ac:dyDescent="0.2">
      <c r="C728"/>
    </row>
    <row r="729" spans="3:3" x14ac:dyDescent="0.2">
      <c r="C729"/>
    </row>
    <row r="730" spans="3:3" x14ac:dyDescent="0.2">
      <c r="C730"/>
    </row>
    <row r="731" spans="3:3" x14ac:dyDescent="0.2">
      <c r="C731"/>
    </row>
    <row r="732" spans="3:3" x14ac:dyDescent="0.2">
      <c r="C732"/>
    </row>
    <row r="733" spans="3:3" x14ac:dyDescent="0.2">
      <c r="C733"/>
    </row>
    <row r="734" spans="3:3" x14ac:dyDescent="0.2">
      <c r="C734"/>
    </row>
    <row r="735" spans="3:3" x14ac:dyDescent="0.2">
      <c r="C735"/>
    </row>
    <row r="736" spans="3:3" x14ac:dyDescent="0.2">
      <c r="C736"/>
    </row>
    <row r="737" spans="3:3" x14ac:dyDescent="0.2">
      <c r="C737"/>
    </row>
    <row r="738" spans="3:3" x14ac:dyDescent="0.2">
      <c r="C738"/>
    </row>
    <row r="739" spans="3:3" x14ac:dyDescent="0.2">
      <c r="C739"/>
    </row>
    <row r="740" spans="3:3" x14ac:dyDescent="0.2">
      <c r="C740"/>
    </row>
    <row r="741" spans="3:3" x14ac:dyDescent="0.2">
      <c r="C741"/>
    </row>
    <row r="742" spans="3:3" x14ac:dyDescent="0.2">
      <c r="C742"/>
    </row>
    <row r="743" spans="3:3" x14ac:dyDescent="0.2">
      <c r="C743"/>
    </row>
    <row r="744" spans="3:3" x14ac:dyDescent="0.2">
      <c r="C744"/>
    </row>
    <row r="745" spans="3:3" x14ac:dyDescent="0.2">
      <c r="C745"/>
    </row>
    <row r="746" spans="3:3" x14ac:dyDescent="0.2">
      <c r="C746"/>
    </row>
    <row r="747" spans="3:3" x14ac:dyDescent="0.2">
      <c r="C747"/>
    </row>
    <row r="748" spans="3:3" x14ac:dyDescent="0.2">
      <c r="C748"/>
    </row>
    <row r="749" spans="3:3" x14ac:dyDescent="0.2">
      <c r="C749"/>
    </row>
    <row r="750" spans="3:3" x14ac:dyDescent="0.2">
      <c r="C750"/>
    </row>
    <row r="751" spans="3:3" x14ac:dyDescent="0.2">
      <c r="C751"/>
    </row>
    <row r="752" spans="3:3" x14ac:dyDescent="0.2">
      <c r="C752"/>
    </row>
    <row r="753" spans="3:3" x14ac:dyDescent="0.2">
      <c r="C753"/>
    </row>
    <row r="754" spans="3:3" x14ac:dyDescent="0.2">
      <c r="C754"/>
    </row>
    <row r="755" spans="3:3" x14ac:dyDescent="0.2">
      <c r="C755"/>
    </row>
    <row r="756" spans="3:3" x14ac:dyDescent="0.2">
      <c r="C756"/>
    </row>
    <row r="757" spans="3:3" x14ac:dyDescent="0.2">
      <c r="C757"/>
    </row>
    <row r="758" spans="3:3" x14ac:dyDescent="0.2">
      <c r="C758"/>
    </row>
    <row r="759" spans="3:3" x14ac:dyDescent="0.2">
      <c r="C759"/>
    </row>
    <row r="760" spans="3:3" x14ac:dyDescent="0.2">
      <c r="C760"/>
    </row>
    <row r="761" spans="3:3" x14ac:dyDescent="0.2">
      <c r="C761"/>
    </row>
    <row r="762" spans="3:3" x14ac:dyDescent="0.2">
      <c r="C762"/>
    </row>
    <row r="763" spans="3:3" x14ac:dyDescent="0.2">
      <c r="C763"/>
    </row>
    <row r="764" spans="3:3" x14ac:dyDescent="0.2">
      <c r="C764"/>
    </row>
    <row r="765" spans="3:3" x14ac:dyDescent="0.2">
      <c r="C765"/>
    </row>
    <row r="766" spans="3:3" x14ac:dyDescent="0.2">
      <c r="C766"/>
    </row>
    <row r="767" spans="3:3" x14ac:dyDescent="0.2">
      <c r="C767"/>
    </row>
    <row r="768" spans="3:3" x14ac:dyDescent="0.2">
      <c r="C768"/>
    </row>
    <row r="769" spans="3:3" x14ac:dyDescent="0.2">
      <c r="C769"/>
    </row>
    <row r="770" spans="3:3" x14ac:dyDescent="0.2">
      <c r="C770"/>
    </row>
    <row r="771" spans="3:3" x14ac:dyDescent="0.2">
      <c r="C771"/>
    </row>
    <row r="772" spans="3:3" x14ac:dyDescent="0.2">
      <c r="C772"/>
    </row>
    <row r="773" spans="3:3" x14ac:dyDescent="0.2">
      <c r="C773"/>
    </row>
    <row r="774" spans="3:3" x14ac:dyDescent="0.2">
      <c r="C774"/>
    </row>
    <row r="775" spans="3:3" x14ac:dyDescent="0.2">
      <c r="C775"/>
    </row>
    <row r="776" spans="3:3" x14ac:dyDescent="0.2">
      <c r="C776"/>
    </row>
    <row r="777" spans="3:3" x14ac:dyDescent="0.2">
      <c r="C777"/>
    </row>
    <row r="778" spans="3:3" x14ac:dyDescent="0.2">
      <c r="C778"/>
    </row>
    <row r="779" spans="3:3" x14ac:dyDescent="0.2">
      <c r="C779"/>
    </row>
    <row r="780" spans="3:3" x14ac:dyDescent="0.2">
      <c r="C780"/>
    </row>
    <row r="781" spans="3:3" x14ac:dyDescent="0.2">
      <c r="C781"/>
    </row>
    <row r="782" spans="3:3" x14ac:dyDescent="0.2">
      <c r="C782"/>
    </row>
    <row r="783" spans="3:3" x14ac:dyDescent="0.2">
      <c r="C783"/>
    </row>
    <row r="784" spans="3:3" x14ac:dyDescent="0.2">
      <c r="C784"/>
    </row>
    <row r="785" spans="3:3" x14ac:dyDescent="0.2">
      <c r="C785"/>
    </row>
    <row r="786" spans="3:3" x14ac:dyDescent="0.2">
      <c r="C786"/>
    </row>
    <row r="787" spans="3:3" x14ac:dyDescent="0.2">
      <c r="C787"/>
    </row>
    <row r="788" spans="3:3" x14ac:dyDescent="0.2">
      <c r="C788"/>
    </row>
    <row r="789" spans="3:3" x14ac:dyDescent="0.2">
      <c r="C789"/>
    </row>
    <row r="790" spans="3:3" x14ac:dyDescent="0.2">
      <c r="C790"/>
    </row>
    <row r="791" spans="3:3" x14ac:dyDescent="0.2">
      <c r="C791"/>
    </row>
    <row r="792" spans="3:3" x14ac:dyDescent="0.2">
      <c r="C792"/>
    </row>
    <row r="793" spans="3:3" x14ac:dyDescent="0.2">
      <c r="C793"/>
    </row>
    <row r="794" spans="3:3" x14ac:dyDescent="0.2">
      <c r="C794"/>
    </row>
    <row r="795" spans="3:3" x14ac:dyDescent="0.2">
      <c r="C795"/>
    </row>
    <row r="796" spans="3:3" x14ac:dyDescent="0.2">
      <c r="C796"/>
    </row>
    <row r="797" spans="3:3" x14ac:dyDescent="0.2">
      <c r="C797"/>
    </row>
    <row r="798" spans="3:3" x14ac:dyDescent="0.2">
      <c r="C798"/>
    </row>
    <row r="799" spans="3:3" x14ac:dyDescent="0.2">
      <c r="C799"/>
    </row>
    <row r="800" spans="3:3" x14ac:dyDescent="0.2">
      <c r="C800"/>
    </row>
    <row r="801" spans="3:3" x14ac:dyDescent="0.2">
      <c r="C801"/>
    </row>
    <row r="802" spans="3:3" x14ac:dyDescent="0.2">
      <c r="C802"/>
    </row>
    <row r="803" spans="3:3" x14ac:dyDescent="0.2">
      <c r="C803"/>
    </row>
    <row r="804" spans="3:3" x14ac:dyDescent="0.2">
      <c r="C804"/>
    </row>
    <row r="805" spans="3:3" x14ac:dyDescent="0.2">
      <c r="C805"/>
    </row>
    <row r="806" spans="3:3" x14ac:dyDescent="0.2">
      <c r="C806"/>
    </row>
    <row r="807" spans="3:3" x14ac:dyDescent="0.2">
      <c r="C807"/>
    </row>
    <row r="808" spans="3:3" x14ac:dyDescent="0.2">
      <c r="C808"/>
    </row>
    <row r="809" spans="3:3" x14ac:dyDescent="0.2">
      <c r="C809"/>
    </row>
    <row r="810" spans="3:3" x14ac:dyDescent="0.2">
      <c r="C810"/>
    </row>
    <row r="811" spans="3:3" x14ac:dyDescent="0.2">
      <c r="C811"/>
    </row>
    <row r="812" spans="3:3" x14ac:dyDescent="0.2">
      <c r="C812"/>
    </row>
    <row r="813" spans="3:3" x14ac:dyDescent="0.2">
      <c r="C813"/>
    </row>
    <row r="814" spans="3:3" x14ac:dyDescent="0.2">
      <c r="C814"/>
    </row>
    <row r="815" spans="3:3" x14ac:dyDescent="0.2">
      <c r="C815"/>
    </row>
    <row r="816" spans="3:3" x14ac:dyDescent="0.2">
      <c r="C816"/>
    </row>
    <row r="817" spans="3:3" x14ac:dyDescent="0.2">
      <c r="C817"/>
    </row>
    <row r="818" spans="3:3" x14ac:dyDescent="0.2">
      <c r="C818"/>
    </row>
    <row r="819" spans="3:3" x14ac:dyDescent="0.2">
      <c r="C819"/>
    </row>
    <row r="820" spans="3:3" x14ac:dyDescent="0.2">
      <c r="C820"/>
    </row>
    <row r="821" spans="3:3" x14ac:dyDescent="0.2">
      <c r="C821"/>
    </row>
    <row r="822" spans="3:3" x14ac:dyDescent="0.2">
      <c r="C822"/>
    </row>
    <row r="823" spans="3:3" x14ac:dyDescent="0.2">
      <c r="C823"/>
    </row>
    <row r="824" spans="3:3" x14ac:dyDescent="0.2">
      <c r="C824"/>
    </row>
    <row r="825" spans="3:3" x14ac:dyDescent="0.2">
      <c r="C825"/>
    </row>
    <row r="826" spans="3:3" x14ac:dyDescent="0.2">
      <c r="C826"/>
    </row>
    <row r="827" spans="3:3" x14ac:dyDescent="0.2">
      <c r="C827"/>
    </row>
    <row r="828" spans="3:3" x14ac:dyDescent="0.2">
      <c r="C828"/>
    </row>
    <row r="829" spans="3:3" x14ac:dyDescent="0.2">
      <c r="C829"/>
    </row>
    <row r="830" spans="3:3" x14ac:dyDescent="0.2">
      <c r="C830"/>
    </row>
    <row r="831" spans="3:3" x14ac:dyDescent="0.2">
      <c r="C831"/>
    </row>
    <row r="832" spans="3:3" x14ac:dyDescent="0.2">
      <c r="C832"/>
    </row>
    <row r="833" spans="3:3" x14ac:dyDescent="0.2">
      <c r="C833"/>
    </row>
    <row r="834" spans="3:3" x14ac:dyDescent="0.2">
      <c r="C834"/>
    </row>
    <row r="835" spans="3:3" x14ac:dyDescent="0.2">
      <c r="C835"/>
    </row>
    <row r="836" spans="3:3" x14ac:dyDescent="0.2">
      <c r="C836"/>
    </row>
    <row r="837" spans="3:3" x14ac:dyDescent="0.2">
      <c r="C837"/>
    </row>
    <row r="838" spans="3:3" x14ac:dyDescent="0.2">
      <c r="C838"/>
    </row>
    <row r="839" spans="3:3" x14ac:dyDescent="0.2">
      <c r="C839"/>
    </row>
    <row r="840" spans="3:3" x14ac:dyDescent="0.2">
      <c r="C840"/>
    </row>
    <row r="841" spans="3:3" x14ac:dyDescent="0.2">
      <c r="C841"/>
    </row>
    <row r="842" spans="3:3" x14ac:dyDescent="0.2">
      <c r="C842"/>
    </row>
    <row r="843" spans="3:3" x14ac:dyDescent="0.2">
      <c r="C843"/>
    </row>
    <row r="844" spans="3:3" x14ac:dyDescent="0.2">
      <c r="C844"/>
    </row>
    <row r="845" spans="3:3" x14ac:dyDescent="0.2">
      <c r="C845"/>
    </row>
    <row r="846" spans="3:3" x14ac:dyDescent="0.2">
      <c r="C846"/>
    </row>
    <row r="847" spans="3:3" x14ac:dyDescent="0.2">
      <c r="C847"/>
    </row>
    <row r="848" spans="3:3" x14ac:dyDescent="0.2">
      <c r="C848"/>
    </row>
    <row r="849" spans="3:3" x14ac:dyDescent="0.2">
      <c r="C849"/>
    </row>
    <row r="850" spans="3:3" x14ac:dyDescent="0.2">
      <c r="C850"/>
    </row>
    <row r="851" spans="3:3" x14ac:dyDescent="0.2">
      <c r="C851"/>
    </row>
    <row r="852" spans="3:3" x14ac:dyDescent="0.2">
      <c r="C852"/>
    </row>
    <row r="853" spans="3:3" x14ac:dyDescent="0.2">
      <c r="C853"/>
    </row>
    <row r="854" spans="3:3" x14ac:dyDescent="0.2">
      <c r="C854"/>
    </row>
    <row r="855" spans="3:3" x14ac:dyDescent="0.2">
      <c r="C855"/>
    </row>
    <row r="856" spans="3:3" x14ac:dyDescent="0.2">
      <c r="C856"/>
    </row>
    <row r="857" spans="3:3" x14ac:dyDescent="0.2">
      <c r="C857"/>
    </row>
    <row r="858" spans="3:3" x14ac:dyDescent="0.2">
      <c r="C858"/>
    </row>
    <row r="859" spans="3:3" x14ac:dyDescent="0.2">
      <c r="C859"/>
    </row>
    <row r="860" spans="3:3" x14ac:dyDescent="0.2">
      <c r="C860"/>
    </row>
    <row r="861" spans="3:3" x14ac:dyDescent="0.2">
      <c r="C861"/>
    </row>
    <row r="862" spans="3:3" x14ac:dyDescent="0.2">
      <c r="C862"/>
    </row>
    <row r="863" spans="3:3" x14ac:dyDescent="0.2">
      <c r="C863"/>
    </row>
    <row r="864" spans="3:3" x14ac:dyDescent="0.2">
      <c r="C864"/>
    </row>
    <row r="865" spans="3:3" x14ac:dyDescent="0.2">
      <c r="C865"/>
    </row>
    <row r="866" spans="3:3" x14ac:dyDescent="0.2">
      <c r="C866"/>
    </row>
    <row r="867" spans="3:3" x14ac:dyDescent="0.2">
      <c r="C867"/>
    </row>
    <row r="868" spans="3:3" x14ac:dyDescent="0.2">
      <c r="C868"/>
    </row>
    <row r="869" spans="3:3" x14ac:dyDescent="0.2">
      <c r="C869"/>
    </row>
    <row r="870" spans="3:3" x14ac:dyDescent="0.2">
      <c r="C870"/>
    </row>
    <row r="871" spans="3:3" x14ac:dyDescent="0.2">
      <c r="C871"/>
    </row>
    <row r="872" spans="3:3" x14ac:dyDescent="0.2">
      <c r="C872"/>
    </row>
    <row r="873" spans="3:3" x14ac:dyDescent="0.2">
      <c r="C873"/>
    </row>
    <row r="874" spans="3:3" x14ac:dyDescent="0.2">
      <c r="C874"/>
    </row>
    <row r="875" spans="3:3" x14ac:dyDescent="0.2">
      <c r="C875"/>
    </row>
    <row r="876" spans="3:3" x14ac:dyDescent="0.2">
      <c r="C876"/>
    </row>
    <row r="877" spans="3:3" x14ac:dyDescent="0.2">
      <c r="C877"/>
    </row>
    <row r="878" spans="3:3" x14ac:dyDescent="0.2">
      <c r="C878"/>
    </row>
    <row r="879" spans="3:3" x14ac:dyDescent="0.2">
      <c r="C879"/>
    </row>
    <row r="880" spans="3:3" x14ac:dyDescent="0.2">
      <c r="C880"/>
    </row>
    <row r="881" spans="3:3" x14ac:dyDescent="0.2">
      <c r="C881"/>
    </row>
    <row r="882" spans="3:3" x14ac:dyDescent="0.2">
      <c r="C882"/>
    </row>
    <row r="883" spans="3:3" x14ac:dyDescent="0.2">
      <c r="C883"/>
    </row>
    <row r="884" spans="3:3" x14ac:dyDescent="0.2">
      <c r="C884"/>
    </row>
    <row r="885" spans="3:3" x14ac:dyDescent="0.2">
      <c r="C885"/>
    </row>
    <row r="886" spans="3:3" x14ac:dyDescent="0.2">
      <c r="C886"/>
    </row>
    <row r="887" spans="3:3" x14ac:dyDescent="0.2">
      <c r="C887"/>
    </row>
    <row r="888" spans="3:3" x14ac:dyDescent="0.2">
      <c r="C888"/>
    </row>
    <row r="889" spans="3:3" x14ac:dyDescent="0.2">
      <c r="C889"/>
    </row>
    <row r="890" spans="3:3" x14ac:dyDescent="0.2">
      <c r="C890"/>
    </row>
    <row r="891" spans="3:3" x14ac:dyDescent="0.2">
      <c r="C891"/>
    </row>
    <row r="892" spans="3:3" x14ac:dyDescent="0.2">
      <c r="C892"/>
    </row>
    <row r="893" spans="3:3" x14ac:dyDescent="0.2">
      <c r="C893"/>
    </row>
    <row r="894" spans="3:3" x14ac:dyDescent="0.2">
      <c r="C894"/>
    </row>
    <row r="895" spans="3:3" x14ac:dyDescent="0.2">
      <c r="C895"/>
    </row>
    <row r="896" spans="3:3" x14ac:dyDescent="0.2">
      <c r="C896"/>
    </row>
    <row r="897" spans="3:3" x14ac:dyDescent="0.2">
      <c r="C897"/>
    </row>
    <row r="898" spans="3:3" x14ac:dyDescent="0.2">
      <c r="C898"/>
    </row>
    <row r="899" spans="3:3" x14ac:dyDescent="0.2">
      <c r="C899"/>
    </row>
    <row r="900" spans="3:3" x14ac:dyDescent="0.2">
      <c r="C900"/>
    </row>
    <row r="901" spans="3:3" x14ac:dyDescent="0.2">
      <c r="C901"/>
    </row>
    <row r="902" spans="3:3" x14ac:dyDescent="0.2">
      <c r="C902"/>
    </row>
    <row r="903" spans="3:3" x14ac:dyDescent="0.2">
      <c r="C903"/>
    </row>
    <row r="904" spans="3:3" x14ac:dyDescent="0.2">
      <c r="C904"/>
    </row>
    <row r="905" spans="3:3" x14ac:dyDescent="0.2">
      <c r="C905"/>
    </row>
    <row r="906" spans="3:3" x14ac:dyDescent="0.2">
      <c r="C906"/>
    </row>
    <row r="907" spans="3:3" x14ac:dyDescent="0.2">
      <c r="C907"/>
    </row>
    <row r="908" spans="3:3" x14ac:dyDescent="0.2">
      <c r="C908"/>
    </row>
    <row r="909" spans="3:3" x14ac:dyDescent="0.2">
      <c r="C909"/>
    </row>
    <row r="910" spans="3:3" x14ac:dyDescent="0.2">
      <c r="C910"/>
    </row>
    <row r="911" spans="3:3" x14ac:dyDescent="0.2">
      <c r="C911"/>
    </row>
    <row r="912" spans="3:3" x14ac:dyDescent="0.2">
      <c r="C912"/>
    </row>
    <row r="913" spans="3:3" x14ac:dyDescent="0.2">
      <c r="C913"/>
    </row>
    <row r="914" spans="3:3" x14ac:dyDescent="0.2">
      <c r="C914"/>
    </row>
    <row r="915" spans="3:3" x14ac:dyDescent="0.2">
      <c r="C915"/>
    </row>
    <row r="916" spans="3:3" x14ac:dyDescent="0.2">
      <c r="C916"/>
    </row>
    <row r="917" spans="3:3" x14ac:dyDescent="0.2">
      <c r="C917"/>
    </row>
    <row r="918" spans="3:3" x14ac:dyDescent="0.2">
      <c r="C918"/>
    </row>
    <row r="919" spans="3:3" x14ac:dyDescent="0.2">
      <c r="C919"/>
    </row>
    <row r="920" spans="3:3" x14ac:dyDescent="0.2">
      <c r="C920"/>
    </row>
    <row r="921" spans="3:3" x14ac:dyDescent="0.2">
      <c r="C921"/>
    </row>
    <row r="922" spans="3:3" x14ac:dyDescent="0.2">
      <c r="C922"/>
    </row>
    <row r="923" spans="3:3" x14ac:dyDescent="0.2">
      <c r="C923"/>
    </row>
    <row r="924" spans="3:3" x14ac:dyDescent="0.2">
      <c r="C924"/>
    </row>
    <row r="925" spans="3:3" x14ac:dyDescent="0.2">
      <c r="C925"/>
    </row>
    <row r="926" spans="3:3" x14ac:dyDescent="0.2">
      <c r="C926"/>
    </row>
    <row r="927" spans="3:3" x14ac:dyDescent="0.2">
      <c r="C927"/>
    </row>
    <row r="928" spans="3:3" x14ac:dyDescent="0.2">
      <c r="C928"/>
    </row>
    <row r="929" spans="3:3" x14ac:dyDescent="0.2">
      <c r="C929"/>
    </row>
    <row r="930" spans="3:3" x14ac:dyDescent="0.2">
      <c r="C930"/>
    </row>
    <row r="931" spans="3:3" x14ac:dyDescent="0.2">
      <c r="C931"/>
    </row>
    <row r="932" spans="3:3" x14ac:dyDescent="0.2">
      <c r="C932"/>
    </row>
    <row r="933" spans="3:3" x14ac:dyDescent="0.2">
      <c r="C933"/>
    </row>
    <row r="934" spans="3:3" x14ac:dyDescent="0.2">
      <c r="C934"/>
    </row>
    <row r="935" spans="3:3" x14ac:dyDescent="0.2">
      <c r="C935"/>
    </row>
    <row r="936" spans="3:3" x14ac:dyDescent="0.2">
      <c r="C936"/>
    </row>
    <row r="937" spans="3:3" x14ac:dyDescent="0.2">
      <c r="C937"/>
    </row>
    <row r="938" spans="3:3" x14ac:dyDescent="0.2">
      <c r="C938"/>
    </row>
    <row r="939" spans="3:3" x14ac:dyDescent="0.2">
      <c r="C939"/>
    </row>
    <row r="940" spans="3:3" x14ac:dyDescent="0.2">
      <c r="C940"/>
    </row>
    <row r="941" spans="3:3" x14ac:dyDescent="0.2">
      <c r="C941"/>
    </row>
    <row r="942" spans="3:3" x14ac:dyDescent="0.2">
      <c r="C942"/>
    </row>
    <row r="943" spans="3:3" x14ac:dyDescent="0.2">
      <c r="C943"/>
    </row>
    <row r="944" spans="3:3" x14ac:dyDescent="0.2">
      <c r="C944"/>
    </row>
    <row r="945" spans="3:3" x14ac:dyDescent="0.2">
      <c r="C945"/>
    </row>
    <row r="946" spans="3:3" x14ac:dyDescent="0.2">
      <c r="C946"/>
    </row>
    <row r="947" spans="3:3" x14ac:dyDescent="0.2">
      <c r="C947"/>
    </row>
    <row r="948" spans="3:3" x14ac:dyDescent="0.2">
      <c r="C948"/>
    </row>
    <row r="949" spans="3:3" x14ac:dyDescent="0.2">
      <c r="C949"/>
    </row>
    <row r="950" spans="3:3" x14ac:dyDescent="0.2">
      <c r="C950"/>
    </row>
    <row r="951" spans="3:3" x14ac:dyDescent="0.2">
      <c r="C951"/>
    </row>
    <row r="952" spans="3:3" x14ac:dyDescent="0.2">
      <c r="C952"/>
    </row>
    <row r="953" spans="3:3" x14ac:dyDescent="0.2">
      <c r="C953"/>
    </row>
    <row r="954" spans="3:3" x14ac:dyDescent="0.2">
      <c r="C954"/>
    </row>
    <row r="955" spans="3:3" x14ac:dyDescent="0.2">
      <c r="C955"/>
    </row>
    <row r="956" spans="3:3" x14ac:dyDescent="0.2">
      <c r="C956"/>
    </row>
    <row r="957" spans="3:3" x14ac:dyDescent="0.2">
      <c r="C957"/>
    </row>
    <row r="958" spans="3:3" x14ac:dyDescent="0.2">
      <c r="C958"/>
    </row>
    <row r="959" spans="3:3" x14ac:dyDescent="0.2">
      <c r="C959"/>
    </row>
    <row r="960" spans="3:3" x14ac:dyDescent="0.2">
      <c r="C960"/>
    </row>
    <row r="961" spans="3:3" x14ac:dyDescent="0.2">
      <c r="C961"/>
    </row>
    <row r="962" spans="3:3" x14ac:dyDescent="0.2">
      <c r="C962"/>
    </row>
    <row r="963" spans="3:3" x14ac:dyDescent="0.2">
      <c r="C963"/>
    </row>
    <row r="964" spans="3:3" x14ac:dyDescent="0.2">
      <c r="C964"/>
    </row>
    <row r="965" spans="3:3" x14ac:dyDescent="0.2">
      <c r="C965"/>
    </row>
    <row r="966" spans="3:3" x14ac:dyDescent="0.2">
      <c r="C966"/>
    </row>
    <row r="967" spans="3:3" x14ac:dyDescent="0.2">
      <c r="C967"/>
    </row>
    <row r="968" spans="3:3" x14ac:dyDescent="0.2">
      <c r="C968"/>
    </row>
    <row r="969" spans="3:3" x14ac:dyDescent="0.2">
      <c r="C969"/>
    </row>
    <row r="970" spans="3:3" x14ac:dyDescent="0.2">
      <c r="C970"/>
    </row>
    <row r="971" spans="3:3" x14ac:dyDescent="0.2">
      <c r="C971"/>
    </row>
    <row r="972" spans="3:3" x14ac:dyDescent="0.2">
      <c r="C972"/>
    </row>
    <row r="973" spans="3:3" x14ac:dyDescent="0.2">
      <c r="C973"/>
    </row>
    <row r="974" spans="3:3" x14ac:dyDescent="0.2">
      <c r="C974"/>
    </row>
    <row r="975" spans="3:3" x14ac:dyDescent="0.2">
      <c r="C975"/>
    </row>
    <row r="976" spans="3:3" x14ac:dyDescent="0.2">
      <c r="C976"/>
    </row>
    <row r="977" spans="3:3" x14ac:dyDescent="0.2">
      <c r="C977"/>
    </row>
    <row r="978" spans="3:3" x14ac:dyDescent="0.2">
      <c r="C978"/>
    </row>
    <row r="979" spans="3:3" x14ac:dyDescent="0.2">
      <c r="C979"/>
    </row>
    <row r="980" spans="3:3" x14ac:dyDescent="0.2">
      <c r="C980"/>
    </row>
    <row r="981" spans="3:3" x14ac:dyDescent="0.2">
      <c r="C981"/>
    </row>
    <row r="982" spans="3:3" x14ac:dyDescent="0.2">
      <c r="C982"/>
    </row>
    <row r="983" spans="3:3" x14ac:dyDescent="0.2">
      <c r="C983"/>
    </row>
    <row r="984" spans="3:3" x14ac:dyDescent="0.2">
      <c r="C984"/>
    </row>
    <row r="985" spans="3:3" x14ac:dyDescent="0.2">
      <c r="C985"/>
    </row>
    <row r="986" spans="3:3" x14ac:dyDescent="0.2">
      <c r="C986"/>
    </row>
    <row r="987" spans="3:3" x14ac:dyDescent="0.2">
      <c r="C987"/>
    </row>
    <row r="988" spans="3:3" x14ac:dyDescent="0.2">
      <c r="C988"/>
    </row>
    <row r="989" spans="3:3" x14ac:dyDescent="0.2">
      <c r="C989"/>
    </row>
    <row r="990" spans="3:3" x14ac:dyDescent="0.2">
      <c r="C990"/>
    </row>
    <row r="991" spans="3:3" x14ac:dyDescent="0.2">
      <c r="C991"/>
    </row>
    <row r="992" spans="3:3" x14ac:dyDescent="0.2">
      <c r="C992"/>
    </row>
    <row r="993" spans="3:3" x14ac:dyDescent="0.2">
      <c r="C993"/>
    </row>
    <row r="994" spans="3:3" x14ac:dyDescent="0.2">
      <c r="C994"/>
    </row>
    <row r="995" spans="3:3" x14ac:dyDescent="0.2">
      <c r="C995"/>
    </row>
    <row r="996" spans="3:3" x14ac:dyDescent="0.2">
      <c r="C996"/>
    </row>
    <row r="997" spans="3:3" x14ac:dyDescent="0.2">
      <c r="C997"/>
    </row>
    <row r="998" spans="3:3" x14ac:dyDescent="0.2">
      <c r="C998"/>
    </row>
    <row r="999" spans="3:3" x14ac:dyDescent="0.2">
      <c r="C999"/>
    </row>
    <row r="1000" spans="3:3" x14ac:dyDescent="0.2">
      <c r="C1000"/>
    </row>
    <row r="1001" spans="3:3" x14ac:dyDescent="0.2">
      <c r="C1001"/>
    </row>
    <row r="1002" spans="3:3" x14ac:dyDescent="0.2">
      <c r="C1002"/>
    </row>
    <row r="1003" spans="3:3" x14ac:dyDescent="0.2">
      <c r="C1003"/>
    </row>
    <row r="1004" spans="3:3" x14ac:dyDescent="0.2">
      <c r="C1004"/>
    </row>
    <row r="1005" spans="3:3" x14ac:dyDescent="0.2">
      <c r="C1005"/>
    </row>
    <row r="1006" spans="3:3" x14ac:dyDescent="0.2">
      <c r="C1006"/>
    </row>
    <row r="1007" spans="3:3" x14ac:dyDescent="0.2">
      <c r="C1007"/>
    </row>
    <row r="1008" spans="3:3" x14ac:dyDescent="0.2">
      <c r="C1008"/>
    </row>
    <row r="1009" spans="3:3" x14ac:dyDescent="0.2">
      <c r="C1009"/>
    </row>
    <row r="1010" spans="3:3" x14ac:dyDescent="0.2">
      <c r="C1010"/>
    </row>
    <row r="1011" spans="3:3" x14ac:dyDescent="0.2">
      <c r="C1011"/>
    </row>
    <row r="1012" spans="3:3" x14ac:dyDescent="0.2">
      <c r="C1012"/>
    </row>
    <row r="1013" spans="3:3" x14ac:dyDescent="0.2">
      <c r="C1013"/>
    </row>
    <row r="1014" spans="3:3" x14ac:dyDescent="0.2">
      <c r="C1014"/>
    </row>
    <row r="1015" spans="3:3" x14ac:dyDescent="0.2">
      <c r="C1015"/>
    </row>
    <row r="1016" spans="3:3" x14ac:dyDescent="0.2">
      <c r="C1016"/>
    </row>
    <row r="1017" spans="3:3" x14ac:dyDescent="0.2">
      <c r="C1017"/>
    </row>
    <row r="1018" spans="3:3" x14ac:dyDescent="0.2">
      <c r="C1018"/>
    </row>
    <row r="1019" spans="3:3" x14ac:dyDescent="0.2">
      <c r="C1019"/>
    </row>
    <row r="1020" spans="3:3" x14ac:dyDescent="0.2">
      <c r="C1020"/>
    </row>
    <row r="1021" spans="3:3" x14ac:dyDescent="0.2">
      <c r="C1021"/>
    </row>
    <row r="1022" spans="3:3" x14ac:dyDescent="0.2">
      <c r="C1022"/>
    </row>
    <row r="1023" spans="3:3" x14ac:dyDescent="0.2">
      <c r="C1023"/>
    </row>
    <row r="1024" spans="3:3" x14ac:dyDescent="0.2">
      <c r="C1024"/>
    </row>
    <row r="1025" spans="3:3" x14ac:dyDescent="0.2">
      <c r="C1025"/>
    </row>
    <row r="1026" spans="3:3" x14ac:dyDescent="0.2">
      <c r="C1026"/>
    </row>
    <row r="1027" spans="3:3" x14ac:dyDescent="0.2">
      <c r="C1027"/>
    </row>
    <row r="1028" spans="3:3" x14ac:dyDescent="0.2">
      <c r="C1028"/>
    </row>
  </sheetData>
  <phoneticPr fontId="2" type="noConversion"/>
  <pageMargins left="0.74803149606299213" right="0.74803149606299213" top="0.39370078740157483" bottom="0.98425196850393704" header="0" footer="0.51181102362204722"/>
  <pageSetup paperSize="9" orientation="portrait" r:id="rId1"/>
  <headerFooter alignWithMargins="0"/>
  <rowBreaks count="1" manualBreakCount="1">
    <brk id="1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4"/>
  <sheetViews>
    <sheetView zoomScaleNormal="100" workbookViewId="0">
      <selection activeCell="I23" sqref="I23"/>
    </sheetView>
  </sheetViews>
  <sheetFormatPr defaultRowHeight="12.75" x14ac:dyDescent="0.2"/>
  <cols>
    <col min="1" max="1" width="71.140625" customWidth="1"/>
    <col min="2" max="2" width="14.28515625" bestFit="1" customWidth="1"/>
    <col min="3" max="3" width="10.7109375" customWidth="1"/>
  </cols>
  <sheetData>
    <row r="1" spans="1:3" x14ac:dyDescent="0.2">
      <c r="A1" s="58" t="s">
        <v>61</v>
      </c>
    </row>
    <row r="2" spans="1:3" x14ac:dyDescent="0.2">
      <c r="A2" s="58" t="s">
        <v>111</v>
      </c>
    </row>
    <row r="3" spans="1:3" x14ac:dyDescent="0.2">
      <c r="A3" s="58" t="s">
        <v>504</v>
      </c>
    </row>
    <row r="6" spans="1:3" ht="15.75" x14ac:dyDescent="0.25">
      <c r="A6" s="52" t="s">
        <v>112</v>
      </c>
      <c r="B6" s="37"/>
    </row>
    <row r="7" spans="1:3" ht="15.75" x14ac:dyDescent="0.25">
      <c r="A7" s="52" t="s">
        <v>212</v>
      </c>
      <c r="B7" s="113" t="s">
        <v>503</v>
      </c>
    </row>
    <row r="8" spans="1:3" x14ac:dyDescent="0.2">
      <c r="A8" s="2"/>
      <c r="B8" s="2"/>
      <c r="C8" s="2"/>
    </row>
    <row r="9" spans="1:3" x14ac:dyDescent="0.2">
      <c r="A9" s="2"/>
    </row>
    <row r="10" spans="1:3" x14ac:dyDescent="0.2">
      <c r="A10" s="2" t="s">
        <v>505</v>
      </c>
      <c r="B10" s="35" t="s">
        <v>116</v>
      </c>
      <c r="C10" s="35" t="s">
        <v>116</v>
      </c>
    </row>
    <row r="11" spans="1:3" x14ac:dyDescent="0.2">
      <c r="A11" s="6" t="s">
        <v>506</v>
      </c>
      <c r="B11" s="29">
        <v>1031.51</v>
      </c>
    </row>
    <row r="12" spans="1:3" x14ac:dyDescent="0.2">
      <c r="A12" s="6" t="s">
        <v>507</v>
      </c>
      <c r="B12" s="87">
        <v>7263.25</v>
      </c>
    </row>
    <row r="13" spans="1:3" ht="13.5" thickBot="1" x14ac:dyDescent="0.25">
      <c r="C13" s="88">
        <f>B11+B12</f>
        <v>8294.76</v>
      </c>
    </row>
    <row r="14" spans="1:3" ht="13.5" thickTop="1" x14ac:dyDescent="0.2"/>
    <row r="15" spans="1:3" x14ac:dyDescent="0.2">
      <c r="A15" t="s">
        <v>210</v>
      </c>
    </row>
    <row r="17" spans="1:4" x14ac:dyDescent="0.2">
      <c r="A17" s="6" t="s">
        <v>512</v>
      </c>
      <c r="B17" s="1"/>
    </row>
    <row r="18" spans="1:4" x14ac:dyDescent="0.2">
      <c r="A18" s="6" t="s">
        <v>242</v>
      </c>
      <c r="B18" s="1">
        <v>0</v>
      </c>
      <c r="C18" s="44"/>
    </row>
    <row r="19" spans="1:4" x14ac:dyDescent="0.2">
      <c r="A19" s="6" t="s">
        <v>234</v>
      </c>
      <c r="B19" s="89">
        <v>0</v>
      </c>
      <c r="C19" s="89"/>
    </row>
    <row r="20" spans="1:4" x14ac:dyDescent="0.2">
      <c r="A20" s="6" t="s">
        <v>235</v>
      </c>
      <c r="B20" s="1">
        <f>SUM(B18:B19)</f>
        <v>0</v>
      </c>
    </row>
    <row r="22" spans="1:4" ht="13.5" thickBot="1" x14ac:dyDescent="0.25">
      <c r="A22" s="6" t="s">
        <v>236</v>
      </c>
      <c r="C22" s="88">
        <f>C13-B20</f>
        <v>8294.76</v>
      </c>
    </row>
    <row r="23" spans="1:4" ht="13.5" thickTop="1" x14ac:dyDescent="0.2"/>
    <row r="25" spans="1:4" x14ac:dyDescent="0.2">
      <c r="A25" s="2" t="s">
        <v>211</v>
      </c>
      <c r="B25" s="2"/>
      <c r="C25" s="2"/>
      <c r="D25" s="2"/>
    </row>
    <row r="27" spans="1:4" x14ac:dyDescent="0.2">
      <c r="A27" s="2" t="s">
        <v>113</v>
      </c>
    </row>
    <row r="28" spans="1:4" x14ac:dyDescent="0.2">
      <c r="A28" s="6" t="s">
        <v>508</v>
      </c>
      <c r="C28" s="44">
        <v>8577.6200000000008</v>
      </c>
    </row>
    <row r="29" spans="1:4" x14ac:dyDescent="0.2">
      <c r="A29" s="6" t="s">
        <v>509</v>
      </c>
      <c r="C29" s="44">
        <v>77748.63</v>
      </c>
    </row>
    <row r="30" spans="1:4" x14ac:dyDescent="0.2">
      <c r="A30" s="6" t="s">
        <v>510</v>
      </c>
      <c r="C30" s="44">
        <v>78031.490000000005</v>
      </c>
    </row>
    <row r="31" spans="1:4" x14ac:dyDescent="0.2">
      <c r="A31" s="6"/>
      <c r="C31" s="44"/>
    </row>
    <row r="33" spans="1:3" ht="13.5" thickBot="1" x14ac:dyDescent="0.25">
      <c r="A33" s="6" t="s">
        <v>511</v>
      </c>
      <c r="C33" s="88">
        <f>C28+C29-C30</f>
        <v>8294.7599999999948</v>
      </c>
    </row>
    <row r="34" spans="1:3" ht="13.5" thickTop="1" x14ac:dyDescent="0.2">
      <c r="A34" s="6" t="s">
        <v>513</v>
      </c>
    </row>
  </sheetData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104C-F3DC-4E27-86B2-39261F27619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27A7-7F2C-4634-9B31-8533DD302F3E}">
  <dimension ref="A1"/>
  <sheetViews>
    <sheetView workbookViewId="0">
      <selection activeCell="S34" sqref="S3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BACTON - ACCOUNTS 2025-2026</vt:lpstr>
      <vt:lpstr>BACTON EXPENDITURE 2025-2026</vt:lpstr>
      <vt:lpstr>BACTON INCOME 2025-2026</vt:lpstr>
      <vt:lpstr>RISK ASSESSMENT</vt:lpstr>
      <vt:lpstr>VARIATION ATT 1.2</vt:lpstr>
      <vt:lpstr>BACTON - ASSETLIST 2024-2025</vt:lpstr>
      <vt:lpstr>EofYearRECONCILIATION</vt:lpstr>
      <vt:lpstr>Sheet1</vt:lpstr>
      <vt:lpstr>Sheet2</vt:lpstr>
      <vt:lpstr>'BACTON EXPENDITURE 2025-2026'!Print_Titles</vt:lpstr>
      <vt:lpstr>'BACTON INCOME 2025-2026'!Print_Titles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Pugh</dc:creator>
  <cp:lastModifiedBy>Elaine Pugh</cp:lastModifiedBy>
  <cp:lastPrinted>2026-05-31T14:52:54Z</cp:lastPrinted>
  <dcterms:created xsi:type="dcterms:W3CDTF">2006-03-16T07:21:25Z</dcterms:created>
  <dcterms:modified xsi:type="dcterms:W3CDTF">2026-05-31T15:11:26Z</dcterms:modified>
</cp:coreProperties>
</file>